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esktop\Curso Programación\Analisis de Datos\"/>
    </mc:Choice>
  </mc:AlternateContent>
  <xr:revisionPtr revIDLastSave="0" documentId="13_ncr:1_{AEE4944B-C7D4-43EC-A33F-4A0520FF1B10}" xr6:coauthVersionLast="47" xr6:coauthVersionMax="47" xr10:uidLastSave="{00000000-0000-0000-0000-000000000000}"/>
  <bookViews>
    <workbookView xWindow="-120" yWindow="-120" windowWidth="20730" windowHeight="11760" xr2:uid="{1CC7A124-EA50-49FA-A687-348CD56C5416}"/>
  </bookViews>
  <sheets>
    <sheet name="Employee_Data" sheetId="2" r:id="rId1"/>
    <sheet name="Reporte" sheetId="1" r:id="rId2"/>
    <sheet name="Constante" sheetId="3" r:id="rId3"/>
  </sheets>
  <definedNames>
    <definedName name="DatosExternos_1" localSheetId="0" hidden="1">Employee_Data!$A$1:$U$1001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D2" i="1"/>
  <c r="C2" i="1"/>
  <c r="B2" i="1"/>
  <c r="A2" i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408FA3-82CB-4AE0-8C76-82C660ABBE92}" keepAlive="1" name="Consulta - Employee_Data" description="Conexión a la consulta 'Employee_Data' en el libro." type="5" refreshedVersion="8" background="1" saveData="1">
    <dbPr connection="Provider=Microsoft.Mashup.OleDb.1;Data Source=$Workbook$;Location=Employee_Data;Extended Properties=&quot;&quot;" command="SELECT * FROM [Employee_Data]"/>
  </connection>
</connections>
</file>

<file path=xl/sharedStrings.xml><?xml version="1.0" encoding="utf-8"?>
<sst xmlns="http://schemas.openxmlformats.org/spreadsheetml/2006/main" count="10028" uniqueCount="1462">
  <si>
    <t>EEID</t>
  </si>
  <si>
    <t>First Name</t>
  </si>
  <si>
    <t>Last Name</t>
  </si>
  <si>
    <t>Gender</t>
  </si>
  <si>
    <t>Age</t>
  </si>
  <si>
    <t>Job Title</t>
  </si>
  <si>
    <t>Department</t>
  </si>
  <si>
    <t>Business Unit</t>
  </si>
  <si>
    <t>Ethnicity</t>
  </si>
  <si>
    <t>Hire Date</t>
  </si>
  <si>
    <t>Annual Salary</t>
  </si>
  <si>
    <t>Bonus %</t>
  </si>
  <si>
    <t>Country</t>
  </si>
  <si>
    <t>City</t>
  </si>
  <si>
    <t>Exit Date</t>
  </si>
  <si>
    <t>E02387</t>
  </si>
  <si>
    <t>Emily</t>
  </si>
  <si>
    <t>Davis</t>
  </si>
  <si>
    <t>Female</t>
  </si>
  <si>
    <t>Sr. Manger</t>
  </si>
  <si>
    <t>IT</t>
  </si>
  <si>
    <t>Research &amp; Development</t>
  </si>
  <si>
    <t>Black</t>
  </si>
  <si>
    <t>United States</t>
  </si>
  <si>
    <t>Seattle</t>
  </si>
  <si>
    <t>E04105</t>
  </si>
  <si>
    <t>Theodore</t>
  </si>
  <si>
    <t>Dinh</t>
  </si>
  <si>
    <t>Male</t>
  </si>
  <si>
    <t>Technical Architect</t>
  </si>
  <si>
    <t>Manufacturing</t>
  </si>
  <si>
    <t>Asian</t>
  </si>
  <si>
    <t>China</t>
  </si>
  <si>
    <t>Chongqing</t>
  </si>
  <si>
    <t>E02572</t>
  </si>
  <si>
    <t>Luna</t>
  </si>
  <si>
    <t>Sanders</t>
  </si>
  <si>
    <t>Director</t>
  </si>
  <si>
    <t>Finance</t>
  </si>
  <si>
    <t>Speciality Products</t>
  </si>
  <si>
    <t>Caucasian</t>
  </si>
  <si>
    <t>Chicago</t>
  </si>
  <si>
    <t>E02832</t>
  </si>
  <si>
    <t>Penelope</t>
  </si>
  <si>
    <t>Jordan</t>
  </si>
  <si>
    <t>Computer Systems Manager</t>
  </si>
  <si>
    <t>E01639</t>
  </si>
  <si>
    <t>Austin</t>
  </si>
  <si>
    <t>Vo</t>
  </si>
  <si>
    <t>Sr. Analyst</t>
  </si>
  <si>
    <t>Phoenix</t>
  </si>
  <si>
    <t>E00644</t>
  </si>
  <si>
    <t>Joshua</t>
  </si>
  <si>
    <t>Gupta</t>
  </si>
  <si>
    <t>Account Representative</t>
  </si>
  <si>
    <t>Sales</t>
  </si>
  <si>
    <t>Corporate</t>
  </si>
  <si>
    <t>E01550</t>
  </si>
  <si>
    <t>Ruby</t>
  </si>
  <si>
    <t>Barnes</t>
  </si>
  <si>
    <t>Manager</t>
  </si>
  <si>
    <t>E04332</t>
  </si>
  <si>
    <t>Luke</t>
  </si>
  <si>
    <t>Martin</t>
  </si>
  <si>
    <t>Analyst</t>
  </si>
  <si>
    <t>Miami</t>
  </si>
  <si>
    <t>E04533</t>
  </si>
  <si>
    <t>Easton</t>
  </si>
  <si>
    <t>Bailey</t>
  </si>
  <si>
    <t>Accounting</t>
  </si>
  <si>
    <t>E03838</t>
  </si>
  <si>
    <t>Madeline</t>
  </si>
  <si>
    <t>Walker</t>
  </si>
  <si>
    <t>E00591</t>
  </si>
  <si>
    <t>Savannah</t>
  </si>
  <si>
    <t>Ali</t>
  </si>
  <si>
    <t>Human Resources</t>
  </si>
  <si>
    <t>E03344</t>
  </si>
  <si>
    <t>Camila</t>
  </si>
  <si>
    <t>Rogers</t>
  </si>
  <si>
    <t>Controls Engineer</t>
  </si>
  <si>
    <t>Engineering</t>
  </si>
  <si>
    <t>E00530</t>
  </si>
  <si>
    <t>Eli</t>
  </si>
  <si>
    <t>Jones</t>
  </si>
  <si>
    <t>E04239</t>
  </si>
  <si>
    <t>Everleigh</t>
  </si>
  <si>
    <t>Ng</t>
  </si>
  <si>
    <t>Shanghai</t>
  </si>
  <si>
    <t>E03496</t>
  </si>
  <si>
    <t>Robert</t>
  </si>
  <si>
    <t>Yang</t>
  </si>
  <si>
    <t>E00549</t>
  </si>
  <si>
    <t>Isabella</t>
  </si>
  <si>
    <t>Xi</t>
  </si>
  <si>
    <t>Vice President</t>
  </si>
  <si>
    <t>Marketing</t>
  </si>
  <si>
    <t>E00163</t>
  </si>
  <si>
    <t>Bella</t>
  </si>
  <si>
    <t>Powell</t>
  </si>
  <si>
    <t>E00884</t>
  </si>
  <si>
    <t>Silva</t>
  </si>
  <si>
    <t>Latino</t>
  </si>
  <si>
    <t>E04116</t>
  </si>
  <si>
    <t>David</t>
  </si>
  <si>
    <t>Columbus</t>
  </si>
  <si>
    <t>E04625</t>
  </si>
  <si>
    <t>Adam</t>
  </si>
  <si>
    <t>Dang</t>
  </si>
  <si>
    <t>E03680</t>
  </si>
  <si>
    <t>Elias</t>
  </si>
  <si>
    <t>Alvarado</t>
  </si>
  <si>
    <t>Brazil</t>
  </si>
  <si>
    <t>Manaus</t>
  </si>
  <si>
    <t>E04732</t>
  </si>
  <si>
    <t>Eva</t>
  </si>
  <si>
    <t>Rivera</t>
  </si>
  <si>
    <t>E03484</t>
  </si>
  <si>
    <t>Logan</t>
  </si>
  <si>
    <t>Rio de Janerio</t>
  </si>
  <si>
    <t>E00671</t>
  </si>
  <si>
    <t>Leonardo</t>
  </si>
  <si>
    <t>Dixon</t>
  </si>
  <si>
    <t>E02071</t>
  </si>
  <si>
    <t>Mateo</t>
  </si>
  <si>
    <t>Her</t>
  </si>
  <si>
    <t>E02206</t>
  </si>
  <si>
    <t>Jose</t>
  </si>
  <si>
    <t>Henderson</t>
  </si>
  <si>
    <t>E04545</t>
  </si>
  <si>
    <t>Abigail</t>
  </si>
  <si>
    <t>Mejia</t>
  </si>
  <si>
    <t>Quality Engineer</t>
  </si>
  <si>
    <t>E00154</t>
  </si>
  <si>
    <t>Wyatt</t>
  </si>
  <si>
    <t>Chin</t>
  </si>
  <si>
    <t>E03343</t>
  </si>
  <si>
    <t>Carson</t>
  </si>
  <si>
    <t>Lu</t>
  </si>
  <si>
    <t>Engineering Manager</t>
  </si>
  <si>
    <t>Beijing</t>
  </si>
  <si>
    <t>E00304</t>
  </si>
  <si>
    <t>Dylan</t>
  </si>
  <si>
    <t>Choi</t>
  </si>
  <si>
    <t>E02594</t>
  </si>
  <si>
    <t>Ezekiel</t>
  </si>
  <si>
    <t>Kumar</t>
  </si>
  <si>
    <t>IT Coordinator</t>
  </si>
  <si>
    <t>E00402</t>
  </si>
  <si>
    <t>Dominic</t>
  </si>
  <si>
    <t>Guzman</t>
  </si>
  <si>
    <t>E01994</t>
  </si>
  <si>
    <t>Angel</t>
  </si>
  <si>
    <t>Analyst II</t>
  </si>
  <si>
    <t>E03549</t>
  </si>
  <si>
    <t>Vu</t>
  </si>
  <si>
    <t>E03247</t>
  </si>
  <si>
    <t>Caroline</t>
  </si>
  <si>
    <t>Jenkins</t>
  </si>
  <si>
    <t>E02074</t>
  </si>
  <si>
    <t>Nora</t>
  </si>
  <si>
    <t>Brown</t>
  </si>
  <si>
    <t>Enterprise Architect</t>
  </si>
  <si>
    <t>E04152</t>
  </si>
  <si>
    <t>Adeline</t>
  </si>
  <si>
    <t>Huang</t>
  </si>
  <si>
    <t>Chengdu</t>
  </si>
  <si>
    <t>E01628</t>
  </si>
  <si>
    <t>Jackson</t>
  </si>
  <si>
    <t>Perry</t>
  </si>
  <si>
    <t>E04285</t>
  </si>
  <si>
    <t>Riley</t>
  </si>
  <si>
    <t>Padilla</t>
  </si>
  <si>
    <t>E01417</t>
  </si>
  <si>
    <t>Leah</t>
  </si>
  <si>
    <t>Pena</t>
  </si>
  <si>
    <t>E01754</t>
  </si>
  <si>
    <t>Owen</t>
  </si>
  <si>
    <t>Lam</t>
  </si>
  <si>
    <t>Sr. Business Partner</t>
  </si>
  <si>
    <t>E03749</t>
  </si>
  <si>
    <t>Kennedy</t>
  </si>
  <si>
    <t>Foster</t>
  </si>
  <si>
    <t>E03574</t>
  </si>
  <si>
    <t>John</t>
  </si>
  <si>
    <t>Moore</t>
  </si>
  <si>
    <t>E04600</t>
  </si>
  <si>
    <t>William</t>
  </si>
  <si>
    <t>E00586</t>
  </si>
  <si>
    <t>Sadie</t>
  </si>
  <si>
    <t>Washington</t>
  </si>
  <si>
    <t>E03538</t>
  </si>
  <si>
    <t>Gabriel</t>
  </si>
  <si>
    <t>Holmes</t>
  </si>
  <si>
    <t>E02185</t>
  </si>
  <si>
    <t>Rojas</t>
  </si>
  <si>
    <t>E03830</t>
  </si>
  <si>
    <t>Coleman</t>
  </si>
  <si>
    <t>E03720</t>
  </si>
  <si>
    <t>Clark</t>
  </si>
  <si>
    <t>E03025</t>
  </si>
  <si>
    <t>Lucy</t>
  </si>
  <si>
    <t>Alexander</t>
  </si>
  <si>
    <t>E04917</t>
  </si>
  <si>
    <t>HRIS Analyst</t>
  </si>
  <si>
    <t>E00415</t>
  </si>
  <si>
    <t>Leilani</t>
  </si>
  <si>
    <t>Butler</t>
  </si>
  <si>
    <t>E02862</t>
  </si>
  <si>
    <t>Peyton</t>
  </si>
  <si>
    <t>E04207</t>
  </si>
  <si>
    <t>Contreras</t>
  </si>
  <si>
    <t>E02139</t>
  </si>
  <si>
    <t>Rylee</t>
  </si>
  <si>
    <t>Yu</t>
  </si>
  <si>
    <t>E01797</t>
  </si>
  <si>
    <t>Piper</t>
  </si>
  <si>
    <t>Lewis</t>
  </si>
  <si>
    <t>Field Engineer</t>
  </si>
  <si>
    <t>E01839</t>
  </si>
  <si>
    <t>Stella</t>
  </si>
  <si>
    <t>Automation Engineer</t>
  </si>
  <si>
    <t>E01633</t>
  </si>
  <si>
    <t>Addison</t>
  </si>
  <si>
    <t>Do</t>
  </si>
  <si>
    <t>Operations Engineer</t>
  </si>
  <si>
    <t>E01848</t>
  </si>
  <si>
    <t>Zoey</t>
  </si>
  <si>
    <t>Business Partner</t>
  </si>
  <si>
    <t>E00716</t>
  </si>
  <si>
    <t>Chow</t>
  </si>
  <si>
    <t>E00699</t>
  </si>
  <si>
    <t>Ava</t>
  </si>
  <si>
    <t>Ayala</t>
  </si>
  <si>
    <t>E00502</t>
  </si>
  <si>
    <t>Natalia</t>
  </si>
  <si>
    <t>Salazar</t>
  </si>
  <si>
    <t>E04000</t>
  </si>
  <si>
    <t>Skylar</t>
  </si>
  <si>
    <t>Carrillo</t>
  </si>
  <si>
    <t>E02112</t>
  </si>
  <si>
    <t>Christian</t>
  </si>
  <si>
    <t>E03824</t>
  </si>
  <si>
    <t>E03906</t>
  </si>
  <si>
    <t>Richardson</t>
  </si>
  <si>
    <t>E00436</t>
  </si>
  <si>
    <t>Everly</t>
  </si>
  <si>
    <t>E04798</t>
  </si>
  <si>
    <t>Aurora</t>
  </si>
  <si>
    <t>E01249</t>
  </si>
  <si>
    <t>Guerrero</t>
  </si>
  <si>
    <t>E03349</t>
  </si>
  <si>
    <t>Anna</t>
  </si>
  <si>
    <t>Mehta</t>
  </si>
  <si>
    <t>Cloud Infrastructure Architect</t>
  </si>
  <si>
    <t>E02966</t>
  </si>
  <si>
    <t>E01499</t>
  </si>
  <si>
    <t>Jade</t>
  </si>
  <si>
    <t>E00105</t>
  </si>
  <si>
    <t>Isla</t>
  </si>
  <si>
    <t>Espinoza</t>
  </si>
  <si>
    <t>E00665</t>
  </si>
  <si>
    <t>Chu</t>
  </si>
  <si>
    <t>E00791</t>
  </si>
  <si>
    <t>Thomas</t>
  </si>
  <si>
    <t>Sao Paulo</t>
  </si>
  <si>
    <t>E01540</t>
  </si>
  <si>
    <t>Miles</t>
  </si>
  <si>
    <t>E04474</t>
  </si>
  <si>
    <t>Mila</t>
  </si>
  <si>
    <t>Hong</t>
  </si>
  <si>
    <t>Test Engineer</t>
  </si>
  <si>
    <t>E03417</t>
  </si>
  <si>
    <t>Benjamin</t>
  </si>
  <si>
    <t>Moua</t>
  </si>
  <si>
    <t>E00254</t>
  </si>
  <si>
    <t>Samuel</t>
  </si>
  <si>
    <t>Morales</t>
  </si>
  <si>
    <t>E02166</t>
  </si>
  <si>
    <t>Soto</t>
  </si>
  <si>
    <t>E00935</t>
  </si>
  <si>
    <t>Joseph</t>
  </si>
  <si>
    <t>E01525</t>
  </si>
  <si>
    <t>Ross</t>
  </si>
  <si>
    <t>E00386</t>
  </si>
  <si>
    <t>Parker</t>
  </si>
  <si>
    <t>James</t>
  </si>
  <si>
    <t>E00416</t>
  </si>
  <si>
    <t>Fernandez</t>
  </si>
  <si>
    <t>E03383</t>
  </si>
  <si>
    <t>Lincoln</t>
  </si>
  <si>
    <t>Hall</t>
  </si>
  <si>
    <t>E01516</t>
  </si>
  <si>
    <t>Willow</t>
  </si>
  <si>
    <t>Mai</t>
  </si>
  <si>
    <t>E01234</t>
  </si>
  <si>
    <t>Jack</t>
  </si>
  <si>
    <t>Cheng</t>
  </si>
  <si>
    <t>E03440</t>
  </si>
  <si>
    <t>Genesis</t>
  </si>
  <si>
    <t>Navarro</t>
  </si>
  <si>
    <t>E00431</t>
  </si>
  <si>
    <t>Eliza</t>
  </si>
  <si>
    <t>Hernandez</t>
  </si>
  <si>
    <t>Network Architect</t>
  </si>
  <si>
    <t>E01258</t>
  </si>
  <si>
    <t>Brooks</t>
  </si>
  <si>
    <t>Network Engineer</t>
  </si>
  <si>
    <t>E00440</t>
  </si>
  <si>
    <t>Huynh</t>
  </si>
  <si>
    <t>E00595</t>
  </si>
  <si>
    <t>E00972</t>
  </si>
  <si>
    <t>Amelia</t>
  </si>
  <si>
    <t>E04562</t>
  </si>
  <si>
    <t>Xavier</t>
  </si>
  <si>
    <t>Zheng</t>
  </si>
  <si>
    <t>E02802</t>
  </si>
  <si>
    <t>Matthew</t>
  </si>
  <si>
    <t>Chau</t>
  </si>
  <si>
    <t>E01427</t>
  </si>
  <si>
    <t>Mia</t>
  </si>
  <si>
    <t>E04568</t>
  </si>
  <si>
    <t>E04931</t>
  </si>
  <si>
    <t>Zoe</t>
  </si>
  <si>
    <t>Romero</t>
  </si>
  <si>
    <t>E00443</t>
  </si>
  <si>
    <t>Nolan</t>
  </si>
  <si>
    <t>Bui</t>
  </si>
  <si>
    <t>E03890</t>
  </si>
  <si>
    <t>Nevaeh</t>
  </si>
  <si>
    <t>E01194</t>
  </si>
  <si>
    <t>Samantha</t>
  </si>
  <si>
    <t>Adams</t>
  </si>
  <si>
    <t>E02875</t>
  </si>
  <si>
    <t>Shin</t>
  </si>
  <si>
    <t>E04959</t>
  </si>
  <si>
    <t>Noah</t>
  </si>
  <si>
    <t>King</t>
  </si>
  <si>
    <t>Development Engineer</t>
  </si>
  <si>
    <t>E03816</t>
  </si>
  <si>
    <t>E01261</t>
  </si>
  <si>
    <t>Connor</t>
  </si>
  <si>
    <t>Simmons</t>
  </si>
  <si>
    <t>E03612</t>
  </si>
  <si>
    <t>Grayson</t>
  </si>
  <si>
    <t>Cooper</t>
  </si>
  <si>
    <t>E01388</t>
  </si>
  <si>
    <t>Ivy</t>
  </si>
  <si>
    <t>E03875</t>
  </si>
  <si>
    <t>E04413</t>
  </si>
  <si>
    <t>Andrew</t>
  </si>
  <si>
    <t>E00691</t>
  </si>
  <si>
    <t>Desai</t>
  </si>
  <si>
    <t>E03047</t>
  </si>
  <si>
    <t>Gabriella</t>
  </si>
  <si>
    <t>Sr. Account Representative</t>
  </si>
  <si>
    <t>E04903</t>
  </si>
  <si>
    <t>Liu</t>
  </si>
  <si>
    <t>E04735</t>
  </si>
  <si>
    <t>Nova</t>
  </si>
  <si>
    <t>System Administrator </t>
  </si>
  <si>
    <t>E02850</t>
  </si>
  <si>
    <t>Evelyn</t>
  </si>
  <si>
    <t>E03583</t>
  </si>
  <si>
    <t>Marquez</t>
  </si>
  <si>
    <t>E02017</t>
  </si>
  <si>
    <t>E01642</t>
  </si>
  <si>
    <t>E04379</t>
  </si>
  <si>
    <t>Scarlett</t>
  </si>
  <si>
    <t>Rodriguez</t>
  </si>
  <si>
    <t>E04131</t>
  </si>
  <si>
    <t>Cora</t>
  </si>
  <si>
    <t>E02872</t>
  </si>
  <si>
    <t>Liam</t>
  </si>
  <si>
    <t>Jung</t>
  </si>
  <si>
    <t>E02331</t>
  </si>
  <si>
    <t>Sophia</t>
  </si>
  <si>
    <t>E00417</t>
  </si>
  <si>
    <t>Athena</t>
  </si>
  <si>
    <t>E04267</t>
  </si>
  <si>
    <t>Greyson</t>
  </si>
  <si>
    <t>E03061</t>
  </si>
  <si>
    <t>Vivian</t>
  </si>
  <si>
    <t>E00013</t>
  </si>
  <si>
    <t>Elena</t>
  </si>
  <si>
    <t>Vang</t>
  </si>
  <si>
    <t>E04265</t>
  </si>
  <si>
    <t>Diaz</t>
  </si>
  <si>
    <t>E04769</t>
  </si>
  <si>
    <t>Leung</t>
  </si>
  <si>
    <t>E03042</t>
  </si>
  <si>
    <t>Nelson</t>
  </si>
  <si>
    <t>Systems Analyst</t>
  </si>
  <si>
    <t>E00527</t>
  </si>
  <si>
    <t>E01095</t>
  </si>
  <si>
    <t>Lai</t>
  </si>
  <si>
    <t>E03131</t>
  </si>
  <si>
    <t>Reed</t>
  </si>
  <si>
    <t>E01713</t>
  </si>
  <si>
    <t>E00128</t>
  </si>
  <si>
    <t>E03849</t>
  </si>
  <si>
    <t>E02464</t>
  </si>
  <si>
    <t>Sophie</t>
  </si>
  <si>
    <t>E00306</t>
  </si>
  <si>
    <t>Williams</t>
  </si>
  <si>
    <t>E03737</t>
  </si>
  <si>
    <t>Rahman</t>
  </si>
  <si>
    <t>E02783</t>
  </si>
  <si>
    <t>Levi</t>
  </si>
  <si>
    <t>Mendez</t>
  </si>
  <si>
    <t>E02939</t>
  </si>
  <si>
    <t>Julian</t>
  </si>
  <si>
    <t>Fong</t>
  </si>
  <si>
    <t>E02706</t>
  </si>
  <si>
    <t>Kang</t>
  </si>
  <si>
    <t>E00170</t>
  </si>
  <si>
    <t>Hannah</t>
  </si>
  <si>
    <t>E01425</t>
  </si>
  <si>
    <t>Anthony</t>
  </si>
  <si>
    <t>E00130</t>
  </si>
  <si>
    <t>Paisley</t>
  </si>
  <si>
    <t>E02094</t>
  </si>
  <si>
    <t>E03567</t>
  </si>
  <si>
    <t>Silas</t>
  </si>
  <si>
    <t>Chavez</t>
  </si>
  <si>
    <t>E04682</t>
  </si>
  <si>
    <t>Colton</t>
  </si>
  <si>
    <t>Thao</t>
  </si>
  <si>
    <t>E00957</t>
  </si>
  <si>
    <t>E04458</t>
  </si>
  <si>
    <t>Bryant</t>
  </si>
  <si>
    <t>Zhang</t>
  </si>
  <si>
    <t>Solutions Architect</t>
  </si>
  <si>
    <t>E00521</t>
  </si>
  <si>
    <t>Lily</t>
  </si>
  <si>
    <t>Carter</t>
  </si>
  <si>
    <t>E03717</t>
  </si>
  <si>
    <t>Ruiz</t>
  </si>
  <si>
    <t>E01533</t>
  </si>
  <si>
    <t>Avery</t>
  </si>
  <si>
    <t>E04449</t>
  </si>
  <si>
    <t>Hsu</t>
  </si>
  <si>
    <t>E02855</t>
  </si>
  <si>
    <t>E00816</t>
  </si>
  <si>
    <t>Watson</t>
  </si>
  <si>
    <t>E02283</t>
  </si>
  <si>
    <t>Jaxon</t>
  </si>
  <si>
    <t>Park</t>
  </si>
  <si>
    <t>E04888</t>
  </si>
  <si>
    <t>Elijah</t>
  </si>
  <si>
    <t>Henry</t>
  </si>
  <si>
    <t>E03907</t>
  </si>
  <si>
    <t>Lucas</t>
  </si>
  <si>
    <t>Doan</t>
  </si>
  <si>
    <t>E01501</t>
  </si>
  <si>
    <t>Hudson</t>
  </si>
  <si>
    <t>E01141</t>
  </si>
  <si>
    <t>Gianna</t>
  </si>
  <si>
    <t>E02254</t>
  </si>
  <si>
    <t>Jaxson</t>
  </si>
  <si>
    <t>Sandoval</t>
  </si>
  <si>
    <t>E04504</t>
  </si>
  <si>
    <t>Jameson</t>
  </si>
  <si>
    <t>E03394</t>
  </si>
  <si>
    <t>Ly</t>
  </si>
  <si>
    <t>E02942</t>
  </si>
  <si>
    <t>Daniel</t>
  </si>
  <si>
    <t>E04130</t>
  </si>
  <si>
    <t>Figueroa</t>
  </si>
  <si>
    <t>E02848</t>
  </si>
  <si>
    <t>Emma</t>
  </si>
  <si>
    <t>E00085</t>
  </si>
  <si>
    <t>Wong</t>
  </si>
  <si>
    <t>E03956</t>
  </si>
  <si>
    <t>E00672</t>
  </si>
  <si>
    <t>E04618</t>
  </si>
  <si>
    <t>Mason</t>
  </si>
  <si>
    <t>Zhao</t>
  </si>
  <si>
    <t>E03506</t>
  </si>
  <si>
    <t>E00568</t>
  </si>
  <si>
    <t>Garza</t>
  </si>
  <si>
    <t>E00535</t>
  </si>
  <si>
    <t>Nathan</t>
  </si>
  <si>
    <t>E04630</t>
  </si>
  <si>
    <t>Maria</t>
  </si>
  <si>
    <t>Griffin</t>
  </si>
  <si>
    <t>E00874</t>
  </si>
  <si>
    <t>E01546</t>
  </si>
  <si>
    <t>E00941</t>
  </si>
  <si>
    <t>E03446</t>
  </si>
  <si>
    <t>E01361</t>
  </si>
  <si>
    <t>Hill</t>
  </si>
  <si>
    <t>E01631</t>
  </si>
  <si>
    <t>Yee</t>
  </si>
  <si>
    <t>E03719</t>
  </si>
  <si>
    <t>E03269</t>
  </si>
  <si>
    <t>Charlotte</t>
  </si>
  <si>
    <t>E01037</t>
  </si>
  <si>
    <t>Jeremiah</t>
  </si>
  <si>
    <t>IT Systems Architect</t>
  </si>
  <si>
    <t>Cho</t>
  </si>
  <si>
    <t>E02216</t>
  </si>
  <si>
    <t>Caleb</t>
  </si>
  <si>
    <t>E02803</t>
  </si>
  <si>
    <t>E01584</t>
  </si>
  <si>
    <t>E02489</t>
  </si>
  <si>
    <t>Ethan</t>
  </si>
  <si>
    <t>E03189</t>
  </si>
  <si>
    <t>Asher</t>
  </si>
  <si>
    <t>E03560</t>
  </si>
  <si>
    <t>Ayla</t>
  </si>
  <si>
    <t>E00769</t>
  </si>
  <si>
    <t>E02791</t>
  </si>
  <si>
    <t>Aubrey</t>
  </si>
  <si>
    <t>E02333</t>
  </si>
  <si>
    <t>Wright</t>
  </si>
  <si>
    <t>Service Desk Analyst</t>
  </si>
  <si>
    <t>E01002</t>
  </si>
  <si>
    <t>E03520</t>
  </si>
  <si>
    <t>E00752</t>
  </si>
  <si>
    <t>E00233</t>
  </si>
  <si>
    <t>Brooklyn</t>
  </si>
  <si>
    <t>Reyes</t>
  </si>
  <si>
    <t>E02639</t>
  </si>
  <si>
    <t>Hadley</t>
  </si>
  <si>
    <t>E00697</t>
  </si>
  <si>
    <t>Jonathan</t>
  </si>
  <si>
    <t>E02183</t>
  </si>
  <si>
    <t>Sarah</t>
  </si>
  <si>
    <t>E00715</t>
  </si>
  <si>
    <t>E04288</t>
  </si>
  <si>
    <t>Ella</t>
  </si>
  <si>
    <t>White</t>
  </si>
  <si>
    <t>E02421</t>
  </si>
  <si>
    <t>Truong</t>
  </si>
  <si>
    <t>E00523</t>
  </si>
  <si>
    <t>Network Administrator</t>
  </si>
  <si>
    <t>E03615</t>
  </si>
  <si>
    <t>E02761</t>
  </si>
  <si>
    <t>Luca</t>
  </si>
  <si>
    <t>Duong</t>
  </si>
  <si>
    <t>E02121</t>
  </si>
  <si>
    <t>E01486</t>
  </si>
  <si>
    <t>E00725</t>
  </si>
  <si>
    <t>Herrera</t>
  </si>
  <si>
    <t>E03027</t>
  </si>
  <si>
    <t>E03689</t>
  </si>
  <si>
    <t>Wesley</t>
  </si>
  <si>
    <t>Gray</t>
  </si>
  <si>
    <t>E01986</t>
  </si>
  <si>
    <t>Sharma</t>
  </si>
  <si>
    <t>E01286</t>
  </si>
  <si>
    <t>E01409</t>
  </si>
  <si>
    <t>Molina</t>
  </si>
  <si>
    <t>E00626</t>
  </si>
  <si>
    <t>E04342</t>
  </si>
  <si>
    <t>E03904</t>
  </si>
  <si>
    <t>Hunter</t>
  </si>
  <si>
    <t>Ortiz</t>
  </si>
  <si>
    <t>E01291</t>
  </si>
  <si>
    <t>Aguilar</t>
  </si>
  <si>
    <t>E00917</t>
  </si>
  <si>
    <t>Bell</t>
  </si>
  <si>
    <t>E01484</t>
  </si>
  <si>
    <t>Zhu</t>
  </si>
  <si>
    <t>E03864</t>
  </si>
  <si>
    <t>E00488</t>
  </si>
  <si>
    <t>Emery</t>
  </si>
  <si>
    <t>E02227</t>
  </si>
  <si>
    <t>Sofia</t>
  </si>
  <si>
    <t>E04802</t>
  </si>
  <si>
    <t>E01970</t>
  </si>
  <si>
    <t>E02813</t>
  </si>
  <si>
    <t>Kai</t>
  </si>
  <si>
    <t>E02031</t>
  </si>
  <si>
    <t>Melody</t>
  </si>
  <si>
    <t>E03252</t>
  </si>
  <si>
    <t>E04871</t>
  </si>
  <si>
    <t>Grant</t>
  </si>
  <si>
    <t>E03547</t>
  </si>
  <si>
    <t>Han</t>
  </si>
  <si>
    <t>E04742</t>
  </si>
  <si>
    <t>Kinsley</t>
  </si>
  <si>
    <t>Vega</t>
  </si>
  <si>
    <t>E01070</t>
  </si>
  <si>
    <t>E04359</t>
  </si>
  <si>
    <t>E03268</t>
  </si>
  <si>
    <t>Emilia</t>
  </si>
  <si>
    <t>E04035</t>
  </si>
  <si>
    <t>Johnson</t>
  </si>
  <si>
    <t>E01221</t>
  </si>
  <si>
    <t>E00276</t>
  </si>
  <si>
    <t>E01687</t>
  </si>
  <si>
    <t>E02844</t>
  </si>
  <si>
    <t>Charles</t>
  </si>
  <si>
    <t>E01263</t>
  </si>
  <si>
    <t>E00119</t>
  </si>
  <si>
    <t>Maldonado</t>
  </si>
  <si>
    <t>E03935</t>
  </si>
  <si>
    <t>Jiang</t>
  </si>
  <si>
    <t>E00742</t>
  </si>
  <si>
    <t>Mitchell</t>
  </si>
  <si>
    <t>E02810</t>
  </si>
  <si>
    <t>Layla</t>
  </si>
  <si>
    <t>Torres</t>
  </si>
  <si>
    <t>E01860</t>
  </si>
  <si>
    <t>Edwards</t>
  </si>
  <si>
    <t>E04890</t>
  </si>
  <si>
    <t>Eleanor</t>
  </si>
  <si>
    <t>Chan</t>
  </si>
  <si>
    <t>E02285</t>
  </si>
  <si>
    <t>Aria</t>
  </si>
  <si>
    <t>E00842</t>
  </si>
  <si>
    <t>E01271</t>
  </si>
  <si>
    <t>Munoz</t>
  </si>
  <si>
    <t>E01921</t>
  </si>
  <si>
    <t>Daniels</t>
  </si>
  <si>
    <t>E03664</t>
  </si>
  <si>
    <t>Castro</t>
  </si>
  <si>
    <t>E00813</t>
  </si>
  <si>
    <t>Autumn</t>
  </si>
  <si>
    <t>E00870</t>
  </si>
  <si>
    <t>Liang</t>
  </si>
  <si>
    <t>E04167</t>
  </si>
  <si>
    <t>Alvarez</t>
  </si>
  <si>
    <t>E00245</t>
  </si>
  <si>
    <t>Delgado</t>
  </si>
  <si>
    <t>E00976</t>
  </si>
  <si>
    <t>E04112</t>
  </si>
  <si>
    <t>Axel</t>
  </si>
  <si>
    <t>E01807</t>
  </si>
  <si>
    <t>Cameron</t>
  </si>
  <si>
    <t>Evans</t>
  </si>
  <si>
    <t>E04103</t>
  </si>
  <si>
    <t>E01412</t>
  </si>
  <si>
    <t>E04386</t>
  </si>
  <si>
    <t>E01232</t>
  </si>
  <si>
    <t>E04572</t>
  </si>
  <si>
    <t>Li</t>
  </si>
  <si>
    <t>E02747</t>
  </si>
  <si>
    <t>Acosta</t>
  </si>
  <si>
    <t>E01064</t>
  </si>
  <si>
    <t>Clara</t>
  </si>
  <si>
    <t>E00178</t>
  </si>
  <si>
    <t>Harper</t>
  </si>
  <si>
    <t>E01091</t>
  </si>
  <si>
    <t>E01309</t>
  </si>
  <si>
    <t>E02378</t>
  </si>
  <si>
    <t>Audrey</t>
  </si>
  <si>
    <t>Smith</t>
  </si>
  <si>
    <t>E04127</t>
  </si>
  <si>
    <t>E02072</t>
  </si>
  <si>
    <t>Robinson</t>
  </si>
  <si>
    <t>E02555</t>
  </si>
  <si>
    <t>Landon</t>
  </si>
  <si>
    <t>Lopez</t>
  </si>
  <si>
    <t>E00187</t>
  </si>
  <si>
    <t>Ezra</t>
  </si>
  <si>
    <t>E02062</t>
  </si>
  <si>
    <t>Santiago</t>
  </si>
  <si>
    <t>E00034</t>
  </si>
  <si>
    <t>E00273</t>
  </si>
  <si>
    <t>Owens</t>
  </si>
  <si>
    <t>E01403</t>
  </si>
  <si>
    <t>E03438</t>
  </si>
  <si>
    <t>E04136</t>
  </si>
  <si>
    <t>Cao</t>
  </si>
  <si>
    <t>E02944</t>
  </si>
  <si>
    <t>E03300</t>
  </si>
  <si>
    <t>E00078</t>
  </si>
  <si>
    <t>Garcia</t>
  </si>
  <si>
    <t>E00825</t>
  </si>
  <si>
    <t>E04972</t>
  </si>
  <si>
    <t>E03941</t>
  </si>
  <si>
    <t>E02148</t>
  </si>
  <si>
    <t>Christopher</t>
  </si>
  <si>
    <t>E02252</t>
  </si>
  <si>
    <t>Lillian</t>
  </si>
  <si>
    <t>E03096</t>
  </si>
  <si>
    <t>E04800</t>
  </si>
  <si>
    <t>E02838</t>
  </si>
  <si>
    <t>Julia</t>
  </si>
  <si>
    <t>Pham</t>
  </si>
  <si>
    <t>E02980</t>
  </si>
  <si>
    <t>Hailey</t>
  </si>
  <si>
    <t>E04477</t>
  </si>
  <si>
    <t>E04348</t>
  </si>
  <si>
    <t>E01638</t>
  </si>
  <si>
    <t>He</t>
  </si>
  <si>
    <t>E03419</t>
  </si>
  <si>
    <t>Yi</t>
  </si>
  <si>
    <t>E04222</t>
  </si>
  <si>
    <t>Quinn</t>
  </si>
  <si>
    <t>Xiong</t>
  </si>
  <si>
    <t>E04126</t>
  </si>
  <si>
    <t>Baker</t>
  </si>
  <si>
    <t>E01896</t>
  </si>
  <si>
    <t>E03018</t>
  </si>
  <si>
    <t>E03325</t>
  </si>
  <si>
    <t>E04037</t>
  </si>
  <si>
    <t>Roman</t>
  </si>
  <si>
    <t>Martinez</t>
  </si>
  <si>
    <t>E01902</t>
  </si>
  <si>
    <t>E01466</t>
  </si>
  <si>
    <t>E02038</t>
  </si>
  <si>
    <t>Ellie</t>
  </si>
  <si>
    <t>Chung</t>
  </si>
  <si>
    <t>E03474</t>
  </si>
  <si>
    <t>Violet</t>
  </si>
  <si>
    <t>E02744</t>
  </si>
  <si>
    <t>E00702</t>
  </si>
  <si>
    <t>E03081</t>
  </si>
  <si>
    <t>E01281</t>
  </si>
  <si>
    <t>Isaac</t>
  </si>
  <si>
    <t>E04029</t>
  </si>
  <si>
    <t>Jayden</t>
  </si>
  <si>
    <t>Jimenez</t>
  </si>
  <si>
    <t>E01116</t>
  </si>
  <si>
    <t>Tran</t>
  </si>
  <si>
    <t>E01753</t>
  </si>
  <si>
    <t>E04072</t>
  </si>
  <si>
    <t>Luu</t>
  </si>
  <si>
    <t>E04419</t>
  </si>
  <si>
    <t>Ahmed</t>
  </si>
  <si>
    <t>E00467</t>
  </si>
  <si>
    <t>E00365</t>
  </si>
  <si>
    <t>Patel</t>
  </si>
  <si>
    <t>Patterson</t>
  </si>
  <si>
    <t>E03292</t>
  </si>
  <si>
    <t>E04779</t>
  </si>
  <si>
    <t>Young</t>
  </si>
  <si>
    <t>E00501</t>
  </si>
  <si>
    <t>Ho</t>
  </si>
  <si>
    <t>E01132</t>
  </si>
  <si>
    <t>Aiden</t>
  </si>
  <si>
    <t>E00556</t>
  </si>
  <si>
    <t>E00311</t>
  </si>
  <si>
    <t>E04567</t>
  </si>
  <si>
    <t>Hoang</t>
  </si>
  <si>
    <t>E04378</t>
  </si>
  <si>
    <t>E03251</t>
  </si>
  <si>
    <t>Medina</t>
  </si>
  <si>
    <t>E03167</t>
  </si>
  <si>
    <t>E03347</t>
  </si>
  <si>
    <t>E03908</t>
  </si>
  <si>
    <t>E01351</t>
  </si>
  <si>
    <t>Leo</t>
  </si>
  <si>
    <t>E02681</t>
  </si>
  <si>
    <t>E03807</t>
  </si>
  <si>
    <t>E00422</t>
  </si>
  <si>
    <t>E00265</t>
  </si>
  <si>
    <t>Vasquez</t>
  </si>
  <si>
    <t>E04601</t>
  </si>
  <si>
    <t>Allison</t>
  </si>
  <si>
    <t>E04816</t>
  </si>
  <si>
    <t>Jace</t>
  </si>
  <si>
    <t>E02147</t>
  </si>
  <si>
    <t>E02914</t>
  </si>
  <si>
    <t>Wilson</t>
  </si>
  <si>
    <t>E03972</t>
  </si>
  <si>
    <t>Gomez</t>
  </si>
  <si>
    <t>E02189</t>
  </si>
  <si>
    <t>E04290</t>
  </si>
  <si>
    <t>E03630</t>
  </si>
  <si>
    <t>Jacob</t>
  </si>
  <si>
    <t>E00432</t>
  </si>
  <si>
    <t>E03045</t>
  </si>
  <si>
    <t>E01924</t>
  </si>
  <si>
    <t>Gutierrez</t>
  </si>
  <si>
    <t>E04877</t>
  </si>
  <si>
    <t>E02770</t>
  </si>
  <si>
    <t>Liliana</t>
  </si>
  <si>
    <t>E04590</t>
  </si>
  <si>
    <t>E01977</t>
  </si>
  <si>
    <t>Raelynn</t>
  </si>
  <si>
    <t>E01378</t>
  </si>
  <si>
    <t>E04224</t>
  </si>
  <si>
    <t>Ramos</t>
  </si>
  <si>
    <t>E03423</t>
  </si>
  <si>
    <t>f Gonzalez</t>
  </si>
  <si>
    <t>E00788</t>
  </si>
  <si>
    <t>E00207</t>
  </si>
  <si>
    <t>E00834</t>
  </si>
  <si>
    <t>E04571</t>
  </si>
  <si>
    <t>E02652</t>
  </si>
  <si>
    <t>Sun</t>
  </si>
  <si>
    <t>E02693</t>
  </si>
  <si>
    <t>Grace</t>
  </si>
  <si>
    <t>Campos</t>
  </si>
  <si>
    <t>E03359</t>
  </si>
  <si>
    <t>E00399</t>
  </si>
  <si>
    <t>E02971</t>
  </si>
  <si>
    <t>Wu</t>
  </si>
  <si>
    <t>E03327</t>
  </si>
  <si>
    <t>Luong</t>
  </si>
  <si>
    <t>E00900</t>
  </si>
  <si>
    <t>E00836</t>
  </si>
  <si>
    <t>Roberts</t>
  </si>
  <si>
    <t>E03854</t>
  </si>
  <si>
    <t>E04729</t>
  </si>
  <si>
    <t>E00360</t>
  </si>
  <si>
    <t>E02284</t>
  </si>
  <si>
    <t>Josephine</t>
  </si>
  <si>
    <t>E00181</t>
  </si>
  <si>
    <t>Hu</t>
  </si>
  <si>
    <t>E04168</t>
  </si>
  <si>
    <t>Juarez</t>
  </si>
  <si>
    <t>E02861</t>
  </si>
  <si>
    <t>E01357</t>
  </si>
  <si>
    <t>E04387</t>
  </si>
  <si>
    <t>E03090</t>
  </si>
  <si>
    <t>E03591</t>
  </si>
  <si>
    <t>E03328</t>
  </si>
  <si>
    <t>E04937</t>
  </si>
  <si>
    <t>Ian</t>
  </si>
  <si>
    <t>Ngo</t>
  </si>
  <si>
    <t>E00515</t>
  </si>
  <si>
    <t>Vazquez</t>
  </si>
  <si>
    <t>E01241</t>
  </si>
  <si>
    <t>E03255</t>
  </si>
  <si>
    <t>E01711</t>
  </si>
  <si>
    <t>Ford</t>
  </si>
  <si>
    <t>E00500</t>
  </si>
  <si>
    <t>Shah</t>
  </si>
  <si>
    <t>E02728</t>
  </si>
  <si>
    <t>Chang</t>
  </si>
  <si>
    <t>E04749</t>
  </si>
  <si>
    <t>Phan</t>
  </si>
  <si>
    <t>E02023</t>
  </si>
  <si>
    <t>Maverick</t>
  </si>
  <si>
    <t>E03166</t>
  </si>
  <si>
    <t>E02599</t>
  </si>
  <si>
    <t>E01014</t>
  </si>
  <si>
    <t>E04529</t>
  </si>
  <si>
    <t>E00632</t>
  </si>
  <si>
    <t>E02108</t>
  </si>
  <si>
    <t>E03802</t>
  </si>
  <si>
    <t>E03685</t>
  </si>
  <si>
    <t>E01089</t>
  </si>
  <si>
    <t>Nicholas</t>
  </si>
  <si>
    <t>E03988</t>
  </si>
  <si>
    <t>E00401</t>
  </si>
  <si>
    <t>E03429</t>
  </si>
  <si>
    <t>E02417</t>
  </si>
  <si>
    <t>Alice</t>
  </si>
  <si>
    <t>E00359</t>
  </si>
  <si>
    <t>E02044</t>
  </si>
  <si>
    <t>E01479</t>
  </si>
  <si>
    <t>Serenity</t>
  </si>
  <si>
    <t>E04962</t>
  </si>
  <si>
    <t>Tan</t>
  </si>
  <si>
    <t>E02769</t>
  </si>
  <si>
    <t>E03893</t>
  </si>
  <si>
    <t>E00553</t>
  </si>
  <si>
    <t>Yoon</t>
  </si>
  <si>
    <t>E03540</t>
  </si>
  <si>
    <t>E03277</t>
  </si>
  <si>
    <t>E04194</t>
  </si>
  <si>
    <t>Madison</t>
  </si>
  <si>
    <t>Lim</t>
  </si>
  <si>
    <t>E01762</t>
  </si>
  <si>
    <t>Maya</t>
  </si>
  <si>
    <t>E02632</t>
  </si>
  <si>
    <t>E04226</t>
  </si>
  <si>
    <t>E04101</t>
  </si>
  <si>
    <t>Olivia</t>
  </si>
  <si>
    <t>Harris</t>
  </si>
  <si>
    <t>E01981</t>
  </si>
  <si>
    <t>Banks</t>
  </si>
  <si>
    <t>E02534</t>
  </si>
  <si>
    <t>Victoria</t>
  </si>
  <si>
    <t>E01238</t>
  </si>
  <si>
    <t>Eloise</t>
  </si>
  <si>
    <t>E01118</t>
  </si>
  <si>
    <t>E04041</t>
  </si>
  <si>
    <t>E04308</t>
  </si>
  <si>
    <t>Flores</t>
  </si>
  <si>
    <t>E01052</t>
  </si>
  <si>
    <t>E04165</t>
  </si>
  <si>
    <t>E02295</t>
  </si>
  <si>
    <t>E04546</t>
  </si>
  <si>
    <t>E04217</t>
  </si>
  <si>
    <t>Lydia</t>
  </si>
  <si>
    <t>E00650</t>
  </si>
  <si>
    <t>E00344</t>
  </si>
  <si>
    <t>E04645</t>
  </si>
  <si>
    <t>E03880</t>
  </si>
  <si>
    <t>Woods</t>
  </si>
  <si>
    <t>E02730</t>
  </si>
  <si>
    <t>E04517</t>
  </si>
  <si>
    <t>E00965</t>
  </si>
  <si>
    <t>Khan</t>
  </si>
  <si>
    <t>E04639</t>
  </si>
  <si>
    <t>Taylor</t>
  </si>
  <si>
    <t>E00465</t>
  </si>
  <si>
    <t>E03058</t>
  </si>
  <si>
    <t>E02337</t>
  </si>
  <si>
    <t>E04927</t>
  </si>
  <si>
    <t>E03799</t>
  </si>
  <si>
    <t>Natalie</t>
  </si>
  <si>
    <t>Hwang</t>
  </si>
  <si>
    <t>E04538</t>
  </si>
  <si>
    <t>E02633</t>
  </si>
  <si>
    <t>E02965</t>
  </si>
  <si>
    <t>E04345</t>
  </si>
  <si>
    <t>Eliana</t>
  </si>
  <si>
    <t>E02895</t>
  </si>
  <si>
    <t>E00758</t>
  </si>
  <si>
    <t>E03750</t>
  </si>
  <si>
    <t>E00144</t>
  </si>
  <si>
    <t>E02943</t>
  </si>
  <si>
    <t>E03901</t>
  </si>
  <si>
    <t>E03461</t>
  </si>
  <si>
    <t>Lau</t>
  </si>
  <si>
    <t>E03490</t>
  </si>
  <si>
    <t>E04466</t>
  </si>
  <si>
    <t>E03226</t>
  </si>
  <si>
    <t>Stewart</t>
  </si>
  <si>
    <t>E04607</t>
  </si>
  <si>
    <t>E02678</t>
  </si>
  <si>
    <t>E02190</t>
  </si>
  <si>
    <t>E00747</t>
  </si>
  <si>
    <t>E00268</t>
  </si>
  <si>
    <t>E01416</t>
  </si>
  <si>
    <t>Thompson</t>
  </si>
  <si>
    <t>E01524</t>
  </si>
  <si>
    <t>Miller</t>
  </si>
  <si>
    <t>E02801</t>
  </si>
  <si>
    <t>f Brooks</t>
  </si>
  <si>
    <t>E04155</t>
  </si>
  <si>
    <t>Dominguez</t>
  </si>
  <si>
    <t>E01952</t>
  </si>
  <si>
    <t>Everett</t>
  </si>
  <si>
    <t>Lee</t>
  </si>
  <si>
    <t>E00116</t>
  </si>
  <si>
    <t>Madelyn</t>
  </si>
  <si>
    <t>E04811</t>
  </si>
  <si>
    <t>E00624</t>
  </si>
  <si>
    <t>E03404</t>
  </si>
  <si>
    <t>Nunez</t>
  </si>
  <si>
    <t>E01845</t>
  </si>
  <si>
    <t>E04784</t>
  </si>
  <si>
    <t>Lin</t>
  </si>
  <si>
    <t>E00145</t>
  </si>
  <si>
    <t>E00218</t>
  </si>
  <si>
    <t>Chen</t>
  </si>
  <si>
    <t>E00784</t>
  </si>
  <si>
    <t>Nguyen</t>
  </si>
  <si>
    <t>E04925</t>
  </si>
  <si>
    <t>E04448</t>
  </si>
  <si>
    <t>Adrian</t>
  </si>
  <si>
    <t>E04817</t>
  </si>
  <si>
    <t>Sanchez</t>
  </si>
  <si>
    <t>E00325</t>
  </si>
  <si>
    <t>E00403</t>
  </si>
  <si>
    <t>E04358</t>
  </si>
  <si>
    <t>E04662</t>
  </si>
  <si>
    <t>Morris</t>
  </si>
  <si>
    <t>E01496</t>
  </si>
  <si>
    <t>E01870</t>
  </si>
  <si>
    <t>E03971</t>
  </si>
  <si>
    <t>E03616</t>
  </si>
  <si>
    <t>Josiah</t>
  </si>
  <si>
    <t>E00153</t>
  </si>
  <si>
    <t>Claire</t>
  </si>
  <si>
    <t>E02313</t>
  </si>
  <si>
    <t>E02960</t>
  </si>
  <si>
    <t>E00096</t>
  </si>
  <si>
    <t>Cruz</t>
  </si>
  <si>
    <t>E02140</t>
  </si>
  <si>
    <t>Naomi</t>
  </si>
  <si>
    <t>E00826</t>
  </si>
  <si>
    <t>E03881</t>
  </si>
  <si>
    <t>E02604</t>
  </si>
  <si>
    <t>Collins</t>
  </si>
  <si>
    <t>E02613</t>
  </si>
  <si>
    <t>E00864</t>
  </si>
  <si>
    <t>E01760</t>
  </si>
  <si>
    <t>E03223</t>
  </si>
  <si>
    <t>E01262</t>
  </si>
  <si>
    <t>E01075</t>
  </si>
  <si>
    <t>E00364</t>
  </si>
  <si>
    <t>Howard</t>
  </si>
  <si>
    <t>E04108</t>
  </si>
  <si>
    <t>E02917</t>
  </si>
  <si>
    <t>E03393</t>
  </si>
  <si>
    <t>E02977</t>
  </si>
  <si>
    <t>Song</t>
  </si>
  <si>
    <t>E03371</t>
  </si>
  <si>
    <t>E02531</t>
  </si>
  <si>
    <t>E02473</t>
  </si>
  <si>
    <t>Lo</t>
  </si>
  <si>
    <t>E02468</t>
  </si>
  <si>
    <t>E03697</t>
  </si>
  <si>
    <t>E00593</t>
  </si>
  <si>
    <t>E01103</t>
  </si>
  <si>
    <t>Lyla</t>
  </si>
  <si>
    <t>E03889</t>
  </si>
  <si>
    <t>E01958</t>
  </si>
  <si>
    <t>E01167</t>
  </si>
  <si>
    <t>E00099</t>
  </si>
  <si>
    <t>E00044</t>
  </si>
  <si>
    <t>E00711</t>
  </si>
  <si>
    <t>E04795</t>
  </si>
  <si>
    <t>E03912</t>
  </si>
  <si>
    <t>Turner</t>
  </si>
  <si>
    <t>E02103</t>
  </si>
  <si>
    <t>Ma</t>
  </si>
  <si>
    <t>E04213</t>
  </si>
  <si>
    <t>E04756</t>
  </si>
  <si>
    <t>Le</t>
  </si>
  <si>
    <t>E04114</t>
  </si>
  <si>
    <t>E01423</t>
  </si>
  <si>
    <t>Castillo</t>
  </si>
  <si>
    <t>E03181</t>
  </si>
  <si>
    <t>E03305</t>
  </si>
  <si>
    <t>E00703</t>
  </si>
  <si>
    <t>E04403</t>
  </si>
  <si>
    <t>E00103</t>
  </si>
  <si>
    <t>E04487</t>
  </si>
  <si>
    <t>E02179</t>
  </si>
  <si>
    <t>E04242</t>
  </si>
  <si>
    <t>E01371</t>
  </si>
  <si>
    <t>E03065</t>
  </si>
  <si>
    <t>E01377</t>
  </si>
  <si>
    <t>E03097</t>
  </si>
  <si>
    <t>E01668</t>
  </si>
  <si>
    <t>E03354</t>
  </si>
  <si>
    <t>Estrada</t>
  </si>
  <si>
    <t>E02088</t>
  </si>
  <si>
    <t>E03980</t>
  </si>
  <si>
    <t>Hazel</t>
  </si>
  <si>
    <t>Cortez</t>
  </si>
  <si>
    <t>E00824</t>
  </si>
  <si>
    <t>E03113</t>
  </si>
  <si>
    <t>E01488</t>
  </si>
  <si>
    <t>E01787</t>
  </si>
  <si>
    <t>E03550</t>
  </si>
  <si>
    <t>E04799</t>
  </si>
  <si>
    <t>E03402</t>
  </si>
  <si>
    <t>E04128</t>
  </si>
  <si>
    <t>E03114</t>
  </si>
  <si>
    <t>E04004</t>
  </si>
  <si>
    <t>E04472</t>
  </si>
  <si>
    <t>E00161</t>
  </si>
  <si>
    <t>Ryan</t>
  </si>
  <si>
    <t>Ha</t>
  </si>
  <si>
    <t>E04417</t>
  </si>
  <si>
    <t>Chloe</t>
  </si>
  <si>
    <t>E04536</t>
  </si>
  <si>
    <t>Scott</t>
  </si>
  <si>
    <t>E02857</t>
  </si>
  <si>
    <t>E03059</t>
  </si>
  <si>
    <t>E02477</t>
  </si>
  <si>
    <t>E00022</t>
  </si>
  <si>
    <t>E03370</t>
  </si>
  <si>
    <t>E00555</t>
  </si>
  <si>
    <t>E03160</t>
  </si>
  <si>
    <t>E03919</t>
  </si>
  <si>
    <t>E01724</t>
  </si>
  <si>
    <t>E04087</t>
  </si>
  <si>
    <t>Kaur</t>
  </si>
  <si>
    <t>E02856</t>
  </si>
  <si>
    <t>E03805</t>
  </si>
  <si>
    <t>Gonzales</t>
  </si>
  <si>
    <t>E00319</t>
  </si>
  <si>
    <t>E01090</t>
  </si>
  <si>
    <t>E04323</t>
  </si>
  <si>
    <t>Valdez</t>
  </si>
  <si>
    <t>E02687</t>
  </si>
  <si>
    <t>E01407</t>
  </si>
  <si>
    <t>E02748</t>
  </si>
  <si>
    <t>E01995</t>
  </si>
  <si>
    <t>E01714</t>
  </si>
  <si>
    <t>E04491</t>
  </si>
  <si>
    <t>E01076</t>
  </si>
  <si>
    <t>E02843</t>
  </si>
  <si>
    <t>E03758</t>
  </si>
  <si>
    <t>E02063</t>
  </si>
  <si>
    <t>E00638</t>
  </si>
  <si>
    <t>E03571</t>
  </si>
  <si>
    <t>E01820</t>
  </si>
  <si>
    <t>E01712</t>
  </si>
  <si>
    <t>Singh</t>
  </si>
  <si>
    <t>E00184</t>
  </si>
  <si>
    <t>Kayden</t>
  </si>
  <si>
    <t>Ortega</t>
  </si>
  <si>
    <t>E02899</t>
  </si>
  <si>
    <t>E02478</t>
  </si>
  <si>
    <t>E04170</t>
  </si>
  <si>
    <t>E00929</t>
  </si>
  <si>
    <t>E02492</t>
  </si>
  <si>
    <t>Sebastian</t>
  </si>
  <si>
    <t>E01733</t>
  </si>
  <si>
    <t>Valentina</t>
  </si>
  <si>
    <t>E04938</t>
  </si>
  <si>
    <t>E04952</t>
  </si>
  <si>
    <t>E02420</t>
  </si>
  <si>
    <t>E03947</t>
  </si>
  <si>
    <t>E04535</t>
  </si>
  <si>
    <t>E00380</t>
  </si>
  <si>
    <t>E01432</t>
  </si>
  <si>
    <t>E02628</t>
  </si>
  <si>
    <t>E03578</t>
  </si>
  <si>
    <t>E03563</t>
  </si>
  <si>
    <t>E02781</t>
  </si>
  <si>
    <t>E04739</t>
  </si>
  <si>
    <t>E02665</t>
  </si>
  <si>
    <t>E04132</t>
  </si>
  <si>
    <t>E04277</t>
  </si>
  <si>
    <t>E02012</t>
  </si>
  <si>
    <t>E02881</t>
  </si>
  <si>
    <t>E00605</t>
  </si>
  <si>
    <t>E04641</t>
  </si>
  <si>
    <t>E01019</t>
  </si>
  <si>
    <t>E01519</t>
  </si>
  <si>
    <t>E03694</t>
  </si>
  <si>
    <t>E01123</t>
  </si>
  <si>
    <t>E01366</t>
  </si>
  <si>
    <t>E04005</t>
  </si>
  <si>
    <t>E04018</t>
  </si>
  <si>
    <t>E01591</t>
  </si>
  <si>
    <t>Trinh</t>
  </si>
  <si>
    <t>E04940</t>
  </si>
  <si>
    <t>E03465</t>
  </si>
  <si>
    <t>E03870</t>
  </si>
  <si>
    <t>Allen</t>
  </si>
  <si>
    <t>E01927</t>
  </si>
  <si>
    <t>E03064</t>
  </si>
  <si>
    <t>E01883</t>
  </si>
  <si>
    <t>E03984</t>
  </si>
  <si>
    <t>E00446</t>
  </si>
  <si>
    <t>E02825</t>
  </si>
  <si>
    <t>E04174</t>
  </si>
  <si>
    <t>E01899</t>
  </si>
  <si>
    <t>E02562</t>
  </si>
  <si>
    <t>E01006</t>
  </si>
  <si>
    <t>E02903</t>
  </si>
  <si>
    <t>E03642</t>
  </si>
  <si>
    <t>E02884</t>
  </si>
  <si>
    <t>E00701</t>
  </si>
  <si>
    <t>E04720</t>
  </si>
  <si>
    <t>E01985</t>
  </si>
  <si>
    <t>E03273</t>
  </si>
  <si>
    <t>E02415</t>
  </si>
  <si>
    <t>Gonzalez</t>
  </si>
  <si>
    <t>E02877</t>
  </si>
  <si>
    <t>E00091</t>
  </si>
  <si>
    <t>E02563</t>
  </si>
  <si>
    <t>E04221</t>
  </si>
  <si>
    <t>E04887</t>
  </si>
  <si>
    <t>E03170</t>
  </si>
  <si>
    <t>E01636</t>
  </si>
  <si>
    <t>E01387</t>
  </si>
  <si>
    <t>E01363</t>
  </si>
  <si>
    <t>E02249</t>
  </si>
  <si>
    <t>E02987</t>
  </si>
  <si>
    <t>E03655</t>
  </si>
  <si>
    <t>E04048</t>
  </si>
  <si>
    <t>E03626</t>
  </si>
  <si>
    <t>Avila</t>
  </si>
  <si>
    <t>E02920</t>
  </si>
  <si>
    <t>E03220</t>
  </si>
  <si>
    <t>E01347</t>
  </si>
  <si>
    <t>E03968</t>
  </si>
  <si>
    <t>E04299</t>
  </si>
  <si>
    <t>E01150</t>
  </si>
  <si>
    <t>E03774</t>
  </si>
  <si>
    <t>Elizabeth</t>
  </si>
  <si>
    <t>E01877</t>
  </si>
  <si>
    <t>E01193</t>
  </si>
  <si>
    <t>E01789</t>
  </si>
  <si>
    <t>E01422</t>
  </si>
  <si>
    <t>E04150</t>
  </si>
  <si>
    <t>E02846</t>
  </si>
  <si>
    <t>E04247</t>
  </si>
  <si>
    <t>E03648</t>
  </si>
  <si>
    <t>E02192</t>
  </si>
  <si>
    <t>E03981</t>
  </si>
  <si>
    <t>E03262</t>
  </si>
  <si>
    <t>E02716</t>
  </si>
  <si>
    <t>E04123</t>
  </si>
  <si>
    <t>E03471</t>
  </si>
  <si>
    <t>E00717</t>
  </si>
  <si>
    <t>Vargas</t>
  </si>
  <si>
    <t>E01966</t>
  </si>
  <si>
    <t>E03683</t>
  </si>
  <si>
    <t>E04766</t>
  </si>
  <si>
    <t>E01465</t>
  </si>
  <si>
    <t>E00206</t>
  </si>
  <si>
    <t>E04088</t>
  </si>
  <si>
    <t>E02066</t>
  </si>
  <si>
    <t>E03227</t>
  </si>
  <si>
    <t>E03364</t>
  </si>
  <si>
    <t>E00607</t>
  </si>
  <si>
    <t>E02258</t>
  </si>
  <si>
    <t>E03681</t>
  </si>
  <si>
    <t>E02298</t>
  </si>
  <si>
    <t>E02984</t>
  </si>
  <si>
    <t>E02440</t>
  </si>
  <si>
    <t>E04699</t>
  </si>
  <si>
    <t>Tang</t>
  </si>
  <si>
    <t>E03579</t>
  </si>
  <si>
    <t>E01649</t>
  </si>
  <si>
    <t>E04969</t>
  </si>
  <si>
    <t>E00955</t>
  </si>
  <si>
    <t>E00810</t>
  </si>
  <si>
    <t>E02798</t>
  </si>
  <si>
    <t>E04542</t>
  </si>
  <si>
    <t>E02818</t>
  </si>
  <si>
    <t>Aaron</t>
  </si>
  <si>
    <t>E02907</t>
  </si>
  <si>
    <t>E00023</t>
  </si>
  <si>
    <t>E02391</t>
  </si>
  <si>
    <t>Santos</t>
  </si>
  <si>
    <t>E01429</t>
  </si>
  <si>
    <t>E00494</t>
  </si>
  <si>
    <t>E00634</t>
  </si>
  <si>
    <t>E04683</t>
  </si>
  <si>
    <t>Ramirez</t>
  </si>
  <si>
    <t>E03834</t>
  </si>
  <si>
    <t>E02923</t>
  </si>
  <si>
    <t>E02642</t>
  </si>
  <si>
    <t>E00981</t>
  </si>
  <si>
    <t>E04157</t>
  </si>
  <si>
    <t>E03528</t>
  </si>
  <si>
    <t>E04547</t>
  </si>
  <si>
    <t>E04415</t>
  </si>
  <si>
    <t>E04484</t>
  </si>
  <si>
    <t>E02800</t>
  </si>
  <si>
    <t>E04926</t>
  </si>
  <si>
    <t>E01268</t>
  </si>
  <si>
    <t>E04853</t>
  </si>
  <si>
    <t>E01209</t>
  </si>
  <si>
    <t>E02024</t>
  </si>
  <si>
    <t>E02427</t>
  </si>
  <si>
    <t>E00951</t>
  </si>
  <si>
    <t>E03248</t>
  </si>
  <si>
    <t>E04444</t>
  </si>
  <si>
    <t>E02307</t>
  </si>
  <si>
    <t>E02375</t>
  </si>
  <si>
    <t>E02276</t>
  </si>
  <si>
    <t>E02649</t>
  </si>
  <si>
    <t>E00503</t>
  </si>
  <si>
    <t>E01706</t>
  </si>
  <si>
    <t>E00676</t>
  </si>
  <si>
    <t>E02005</t>
  </si>
  <si>
    <t>E01895</t>
  </si>
  <si>
    <t>Zhou</t>
  </si>
  <si>
    <t>E01396</t>
  </si>
  <si>
    <t>E00749</t>
  </si>
  <si>
    <t>E01941</t>
  </si>
  <si>
    <t>E01413</t>
  </si>
  <si>
    <t>E03928</t>
  </si>
  <si>
    <t>E04109</t>
  </si>
  <si>
    <t>E03994</t>
  </si>
  <si>
    <t>E00639</t>
  </si>
  <si>
    <t>E00608</t>
  </si>
  <si>
    <t>E04189</t>
  </si>
  <si>
    <t>Ariana</t>
  </si>
  <si>
    <t>Kim</t>
  </si>
  <si>
    <t>E02732</t>
  </si>
  <si>
    <t>E00324</t>
  </si>
  <si>
    <t>E00518</t>
  </si>
  <si>
    <t>E04564</t>
  </si>
  <si>
    <t>E02033</t>
  </si>
  <si>
    <t>E00412</t>
  </si>
  <si>
    <t>E01844</t>
  </si>
  <si>
    <t>E00667</t>
  </si>
  <si>
    <t>E00287</t>
  </si>
  <si>
    <t>E02235</t>
  </si>
  <si>
    <t>E02720</t>
  </si>
  <si>
    <t>E01188</t>
  </si>
  <si>
    <t>E02428</t>
  </si>
  <si>
    <t>E03289</t>
  </si>
  <si>
    <t>E01947</t>
  </si>
  <si>
    <t>Perez</t>
  </si>
  <si>
    <t>E04249</t>
  </si>
  <si>
    <t>E04363</t>
  </si>
  <si>
    <t>E04920</t>
  </si>
  <si>
    <t>E03866</t>
  </si>
  <si>
    <t>E03521</t>
  </si>
  <si>
    <t>E04095</t>
  </si>
  <si>
    <t>E04079</t>
  </si>
  <si>
    <t>E01508</t>
  </si>
  <si>
    <t>E02259</t>
  </si>
  <si>
    <t>Oh</t>
  </si>
  <si>
    <t>E01834</t>
  </si>
  <si>
    <t>E03124</t>
  </si>
  <si>
    <t>E01898</t>
  </si>
  <si>
    <t>Oliver</t>
  </si>
  <si>
    <t>E00342</t>
  </si>
  <si>
    <t>E03910</t>
  </si>
  <si>
    <t>E00862</t>
  </si>
  <si>
    <t>Moreno</t>
  </si>
  <si>
    <t>E02576</t>
  </si>
  <si>
    <t>E00035</t>
  </si>
  <si>
    <t>E01832</t>
  </si>
  <si>
    <t>E01755</t>
  </si>
  <si>
    <t>E04697</t>
  </si>
  <si>
    <t>E00371</t>
  </si>
  <si>
    <t>E02992</t>
  </si>
  <si>
    <t>E04369</t>
  </si>
  <si>
    <t>f Gray</t>
  </si>
  <si>
    <t>E00592</t>
  </si>
  <si>
    <t>E03532</t>
  </si>
  <si>
    <t>E00863</t>
  </si>
  <si>
    <t>E03310</t>
  </si>
  <si>
    <t>Campbell</t>
  </si>
  <si>
    <t>E01242</t>
  </si>
  <si>
    <t>E02535</t>
  </si>
  <si>
    <t>E00369</t>
  </si>
  <si>
    <t>E03332</t>
  </si>
  <si>
    <t>E03278</t>
  </si>
  <si>
    <t>E03055</t>
  </si>
  <si>
    <t>E01943</t>
  </si>
  <si>
    <t>E04637</t>
  </si>
  <si>
    <t>E03240</t>
  </si>
  <si>
    <t>E00340</t>
  </si>
  <si>
    <t>E04751</t>
  </si>
  <si>
    <t>E04636</t>
  </si>
  <si>
    <t>E02938</t>
  </si>
  <si>
    <t>E01111</t>
  </si>
  <si>
    <t>f Moua</t>
  </si>
  <si>
    <t>E03149</t>
  </si>
  <si>
    <t>E00952</t>
  </si>
  <si>
    <t>E04380</t>
  </si>
  <si>
    <t>E04994</t>
  </si>
  <si>
    <t>E00447</t>
  </si>
  <si>
    <t>E00089</t>
  </si>
  <si>
    <t>E02035</t>
  </si>
  <si>
    <t>E03595</t>
  </si>
  <si>
    <t>E03611</t>
  </si>
  <si>
    <t>E04464</t>
  </si>
  <si>
    <t>E02135</t>
  </si>
  <si>
    <t>E01684</t>
  </si>
  <si>
    <t>E02968</t>
  </si>
  <si>
    <t>E03362</t>
  </si>
  <si>
    <t>E01108</t>
  </si>
  <si>
    <t>E02217</t>
  </si>
  <si>
    <t>Phillips</t>
  </si>
  <si>
    <t>E03519</t>
  </si>
  <si>
    <t>E01967</t>
  </si>
  <si>
    <t>E01125</t>
  </si>
  <si>
    <t>E03795</t>
  </si>
  <si>
    <t>E00508</t>
  </si>
  <si>
    <t>E02047</t>
  </si>
  <si>
    <t>E01582</t>
  </si>
  <si>
    <t>E04872</t>
  </si>
  <si>
    <t>E03159</t>
  </si>
  <si>
    <t>E01337</t>
  </si>
  <si>
    <t>E00102</t>
  </si>
  <si>
    <t>E03637</t>
  </si>
  <si>
    <t>E03455</t>
  </si>
  <si>
    <t>E01225</t>
  </si>
  <si>
    <t>E01264</t>
  </si>
  <si>
    <t>E02274</t>
  </si>
  <si>
    <t>E00480</t>
  </si>
  <si>
    <t>E00203</t>
  </si>
  <si>
    <t>E00647</t>
  </si>
  <si>
    <t>E03296</t>
  </si>
  <si>
    <t>E02453</t>
  </si>
  <si>
    <t>E02522</t>
  </si>
  <si>
    <t>E00459</t>
  </si>
  <si>
    <t>E03007</t>
  </si>
  <si>
    <t>E03863</t>
  </si>
  <si>
    <t>E02710</t>
  </si>
  <si>
    <t>E01339</t>
  </si>
  <si>
    <t>E03379</t>
  </si>
  <si>
    <t>E02153</t>
  </si>
  <si>
    <t>E00994</t>
  </si>
  <si>
    <t>E00943</t>
  </si>
  <si>
    <t>Mendoza</t>
  </si>
  <si>
    <t>E00869</t>
  </si>
  <si>
    <t>E03457</t>
  </si>
  <si>
    <t>E02193</t>
  </si>
  <si>
    <t>E00577</t>
  </si>
  <si>
    <t>E00538</t>
  </si>
  <si>
    <t>E01415</t>
  </si>
  <si>
    <t>Green</t>
  </si>
  <si>
    <t>E00225</t>
  </si>
  <si>
    <t>E02889</t>
  </si>
  <si>
    <t>E04978</t>
  </si>
  <si>
    <t>E04163</t>
  </si>
  <si>
    <t>E01652</t>
  </si>
  <si>
    <t>E00880</t>
  </si>
  <si>
    <t>E04335</t>
  </si>
  <si>
    <t>E01300</t>
  </si>
  <si>
    <t>E03102</t>
  </si>
  <si>
    <t>E04089</t>
  </si>
  <si>
    <t>E02059</t>
  </si>
  <si>
    <t>E03894</t>
  </si>
  <si>
    <t>E03106</t>
  </si>
  <si>
    <t>E01350</t>
  </si>
  <si>
    <t>E02900</t>
  </si>
  <si>
    <t>E02202</t>
  </si>
  <si>
    <t>E02696</t>
  </si>
  <si>
    <t>E01722</t>
  </si>
  <si>
    <t>E00640</t>
  </si>
  <si>
    <t>E02554</t>
  </si>
  <si>
    <t>E03412</t>
  </si>
  <si>
    <t>E00646</t>
  </si>
  <si>
    <t>E04670</t>
  </si>
  <si>
    <t>E03580</t>
  </si>
  <si>
    <t>E02363</t>
  </si>
  <si>
    <t>E03718</t>
  </si>
  <si>
    <t>E01749</t>
  </si>
  <si>
    <t>E02888</t>
  </si>
  <si>
    <t>E01338</t>
  </si>
  <si>
    <t>E03000</t>
  </si>
  <si>
    <t>E01611</t>
  </si>
  <si>
    <t>E02684</t>
  </si>
  <si>
    <t>E02561</t>
  </si>
  <si>
    <t>E03168</t>
  </si>
  <si>
    <t>E03691</t>
  </si>
  <si>
    <t>E00282</t>
  </si>
  <si>
    <t>E00559</t>
  </si>
  <si>
    <t>E02558</t>
  </si>
  <si>
    <t>E00956</t>
  </si>
  <si>
    <t>E03858</t>
  </si>
  <si>
    <t>E02221</t>
  </si>
  <si>
    <t>E00126</t>
  </si>
  <si>
    <t>E02627</t>
  </si>
  <si>
    <t>E03778</t>
  </si>
  <si>
    <t>E00481</t>
  </si>
  <si>
    <t>E02833</t>
  </si>
  <si>
    <t>E03902</t>
  </si>
  <si>
    <t>E02310</t>
  </si>
  <si>
    <t>E02661</t>
  </si>
  <si>
    <t>E00682</t>
  </si>
  <si>
    <t>E00785</t>
  </si>
  <si>
    <t>E04598</t>
  </si>
  <si>
    <t>Aaliyah</t>
  </si>
  <si>
    <t>E02703</t>
  </si>
  <si>
    <t>E02191</t>
  </si>
  <si>
    <t>E00156</t>
  </si>
  <si>
    <t>E04032</t>
  </si>
  <si>
    <t>E00005</t>
  </si>
  <si>
    <t>E04354</t>
  </si>
  <si>
    <t>Rios</t>
  </si>
  <si>
    <t>E01578</t>
  </si>
  <si>
    <t>E03430</t>
  </si>
  <si>
    <t>E04762</t>
  </si>
  <si>
    <t>E01148</t>
  </si>
  <si>
    <t>E03094</t>
  </si>
  <si>
    <t>E01909</t>
  </si>
  <si>
    <t>E04398</t>
  </si>
  <si>
    <t>E02521</t>
  </si>
  <si>
    <t>E03545</t>
  </si>
  <si>
    <t>Full Name</t>
  </si>
  <si>
    <t>Año</t>
  </si>
  <si>
    <t>Mes</t>
  </si>
  <si>
    <t>Día</t>
  </si>
  <si>
    <t>Total Salary</t>
  </si>
  <si>
    <t>Años de Jubilación</t>
  </si>
  <si>
    <t>Total empleados</t>
  </si>
  <si>
    <t>Edad de Jubilación</t>
  </si>
  <si>
    <t>Empleados Activos</t>
  </si>
  <si>
    <t>Edad Promedio</t>
  </si>
  <si>
    <t>Empleados Departamento It</t>
  </si>
  <si>
    <t>USA Sales Employees</t>
  </si>
  <si>
    <t>Salary 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</si>
</sst>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0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5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2" borderId="0" xfId="0" applyFont="1" applyFill="1"/>
    <xf numFmtId="0" fontId="0" fillId="0" borderId="1" xfId="0" applyBorder="1"/>
    <xf numFmtId="0" fontId="2" fillId="0" borderId="2" xfId="0" applyFont="1" applyBorder="1"/>
    <xf numFmtId="0" fontId="0" fillId="2" borderId="3" xfId="0" applyNumberFormat="1" applyFill="1" applyBorder="1"/>
    <xf numFmtId="1" fontId="0" fillId="0" borderId="0" xfId="0" applyNumberFormat="1"/>
  </cellXfs>
  <cellStyles count="1">
    <cellStyle name="Normal" xfId="0" builtinId="0"/>
  </cellStyles>
  <dxfs count="26">
    <dxf>
      <numFmt numFmtId="1" formatCode="0"/>
    </dxf>
    <dxf>
      <numFmt numFmtId="1" formatCode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Aptos Narrow"/>
        <family val="2"/>
        <scheme val="minor"/>
      </font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165" formatCode="00"/>
    </dxf>
    <dxf>
      <numFmt numFmtId="165" formatCode="00"/>
    </dxf>
    <dxf>
      <numFmt numFmtId="164" formatCode="0;[Red]0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BAA5C5F-250A-4929-B371-D00A4BF637FB}" autoFormatId="16" applyNumberFormats="0" applyBorderFormats="0" applyFontFormats="0" applyPatternFormats="0" applyAlignmentFormats="0" applyWidthHeightFormats="0">
  <queryTableRefresh nextId="22">
    <queryTableFields count="21">
      <queryTableField id="1" name="EEID" tableColumnId="1"/>
      <queryTableField id="2" name="First Name" tableColumnId="2"/>
      <queryTableField id="3" name="Last Name" tableColumnId="3"/>
      <queryTableField id="16" dataBound="0" tableColumnId="16"/>
      <queryTableField id="4" name="Gender" tableColumnId="4"/>
      <queryTableField id="5" name="Age" tableColumnId="5"/>
      <queryTableField id="21" dataBound="0" tableColumnId="21"/>
      <queryTableField id="6" name="Job Title" tableColumnId="6"/>
      <queryTableField id="7" name="Department" tableColumnId="7"/>
      <queryTableField id="8" name="Business Unit" tableColumnId="8"/>
      <queryTableField id="9" name="Ethnicity" tableColumnId="9"/>
      <queryTableField id="10" name="Hire Date" tableColumnId="10"/>
      <queryTableField id="17" dataBound="0" tableColumnId="17"/>
      <queryTableField id="18" dataBound="0" tableColumnId="18"/>
      <queryTableField id="19" dataBound="0" tableColumnId="19"/>
      <queryTableField id="11" name="Annual Salary" tableColumnId="11"/>
      <queryTableField id="20" dataBound="0" tableColumnId="20"/>
      <queryTableField id="12" name="Bonus %" tableColumnId="12"/>
      <queryTableField id="13" name="Country" tableColumnId="13"/>
      <queryTableField id="14" name="City" tableColumnId="14"/>
      <queryTableField id="15" name="Exit Date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65FEA8-12F0-43DE-9178-3759DD8E8A2C}" name="Employee_Data" displayName="Employee_Data" ref="A1:U1001" tableType="queryTable" totalsRowShown="0">
  <autoFilter ref="A1:U1001" xr:uid="{FF65FEA8-12F0-43DE-9178-3759DD8E8A2C}"/>
  <tableColumns count="21">
    <tableColumn id="1" xr3:uid="{82B64C2C-ED27-41BA-9623-955F2D4D58C3}" uniqueName="1" name="EEID" queryTableFieldId="1" dataDxfId="25"/>
    <tableColumn id="2" xr3:uid="{8FB9EBA8-66C1-426E-8CA9-1EC811722F41}" uniqueName="2" name="First Name" queryTableFieldId="2" dataDxfId="24"/>
    <tableColumn id="3" xr3:uid="{37ADB3A9-E23E-4D04-B819-D2FE263D8A95}" uniqueName="3" name="Last Name" queryTableFieldId="3" dataDxfId="23"/>
    <tableColumn id="16" xr3:uid="{26228742-8956-4EA0-9BBA-98E949B74171}" uniqueName="16" name="Full Name" queryTableFieldId="16" dataDxfId="22">
      <calculatedColumnFormula>CONCATENATE(Employee_Data[[#This Row],[First Name]]," ",Employee_Data[[#This Row],[Last Name]])</calculatedColumnFormula>
    </tableColumn>
    <tableColumn id="4" xr3:uid="{3D6DB240-08CE-4202-AC81-3A335B274E58}" uniqueName="4" name="Gender" queryTableFieldId="4" dataDxfId="21"/>
    <tableColumn id="5" xr3:uid="{A67D1CA9-06A7-4799-92BF-16FFC9F68AFE}" uniqueName="5" name="Age" queryTableFieldId="5"/>
    <tableColumn id="21" xr3:uid="{B55397BE-24F2-4CA3-B3E1-E6016E7BECC1}" uniqueName="21" name="Años de Jubilación" queryTableFieldId="21" dataDxfId="2">
      <calculatedColumnFormula>Constante!$A$2-Employee_Data[[#This Row],[Age]]</calculatedColumnFormula>
    </tableColumn>
    <tableColumn id="6" xr3:uid="{D2F7F065-C960-4771-A1A4-7AB53394EBB0}" uniqueName="6" name="Job Title" queryTableFieldId="6" dataDxfId="20"/>
    <tableColumn id="7" xr3:uid="{1559E019-E433-4162-A062-4C92DA1C0049}" uniqueName="7" name="Department" queryTableFieldId="7" dataDxfId="19"/>
    <tableColumn id="8" xr3:uid="{F7ACE68E-92BC-46B0-B94D-FCB83D097AF5}" uniqueName="8" name="Business Unit" queryTableFieldId="8" dataDxfId="18"/>
    <tableColumn id="9" xr3:uid="{45AF5B50-9979-43B5-86D0-C17B759C1A87}" uniqueName="9" name="Ethnicity" queryTableFieldId="9" dataDxfId="17"/>
    <tableColumn id="10" xr3:uid="{6357803D-98FE-4ADD-B8D9-73DD2D024EDC}" uniqueName="10" name="Hire Date" queryTableFieldId="10" dataDxfId="16"/>
    <tableColumn id="17" xr3:uid="{87FF86FE-9098-40CA-8956-A720314BB10E}" uniqueName="17" name="Año" queryTableFieldId="17" dataDxfId="15">
      <calculatedColumnFormula>YEAR(L2)</calculatedColumnFormula>
    </tableColumn>
    <tableColumn id="18" xr3:uid="{0D409439-23C7-443C-8C5B-F7C6A2A796D0}" uniqueName="18" name="Mes" queryTableFieldId="18" dataDxfId="14">
      <calculatedColumnFormula>MONTH(L2)</calculatedColumnFormula>
    </tableColumn>
    <tableColumn id="19" xr3:uid="{E1E799EF-C35C-4FB4-8734-77DBA51EBB03}" uniqueName="19" name="Día" queryTableFieldId="19" dataDxfId="13">
      <calculatedColumnFormula>DAY(L2)</calculatedColumnFormula>
    </tableColumn>
    <tableColumn id="11" xr3:uid="{08F43F5F-4B66-4346-AD78-FFD1B8622F57}" uniqueName="11" name="Annual Salary" queryTableFieldId="11"/>
    <tableColumn id="20" xr3:uid="{F8A024F4-B416-4AA1-8367-63A3A0606FD4}" uniqueName="20" name="Total Salary" queryTableFieldId="20" dataDxfId="12">
      <calculatedColumnFormula>Employee_Data[[#This Row],[Annual Salary]] * (1 + Employee_Data[[#This Row],[Bonus %]])</calculatedColumnFormula>
    </tableColumn>
    <tableColumn id="12" xr3:uid="{4C5EF4C5-3D90-4AD5-8F4A-AC401A3328A4}" uniqueName="12" name="Bonus %" queryTableFieldId="12"/>
    <tableColumn id="13" xr3:uid="{DF68DE0A-AF0A-4DDF-BC38-94A33716F791}" uniqueName="13" name="Country" queryTableFieldId="13" dataDxfId="11"/>
    <tableColumn id="14" xr3:uid="{A7044E1B-EE94-4518-8FE8-9A15458B893D}" uniqueName="14" name="City" queryTableFieldId="14" dataDxfId="10"/>
    <tableColumn id="15" xr3:uid="{037C8EBE-3306-4509-B043-393FEC0AA484}" uniqueName="15" name="Exit Date" queryTableFieldId="15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07106B-A33E-4EA9-ABC4-622806E913D4}" name="Tabla2" displayName="Tabla2" ref="A1:F3" totalsRowCount="1">
  <autoFilter ref="A1:F2" xr:uid="{F607106B-A33E-4EA9-ABC4-622806E913D4}"/>
  <tableColumns count="6">
    <tableColumn id="1" xr3:uid="{A2DA0BFB-70D2-485B-8396-20D895016C1A}" name="Total empleados">
      <calculatedColumnFormula>COUNTA(Employee_Data!A:A)-1</calculatedColumnFormula>
    </tableColumn>
    <tableColumn id="2" xr3:uid="{DC7B9A2E-1E85-400F-860D-1936CF207850}" name="Empleados Activos">
      <calculatedColumnFormula>(Tabla2[[#This Row],[Total empleados]] - COUNTA(Employee_Data!U:U)-1)</calculatedColumnFormula>
    </tableColumn>
    <tableColumn id="3" xr3:uid="{C18F196D-AD61-4879-A77F-7B59AD0A1A41}" name="Edad Promedio" dataDxfId="1" totalsRowDxfId="0">
      <calculatedColumnFormula>AVERAGE(Employee_Data!F:F)</calculatedColumnFormula>
    </tableColumn>
    <tableColumn id="4" xr3:uid="{18371CED-608E-456A-8F59-7F9FC91CE3E8}" name="Empleados Departamento It">
      <calculatedColumnFormula>COUNTIF(Employee_Data!I:I,"IT")</calculatedColumnFormula>
    </tableColumn>
    <tableColumn id="5" xr3:uid="{F71F4753-4A38-49D8-AC7B-125043B64844}" name="USA Sales Employees">
      <calculatedColumnFormula>COUNTIFS(Employee_Data!I:I,"Sales",Employee_Data!S:S,"United States")</calculatedColumnFormula>
    </tableColumn>
    <tableColumn id="6" xr3:uid="{B8B914FB-31D6-41FA-B742-90964086B081}" name="Salary Finance">
      <calculatedColumnFormula>SUMIF(Employee_Data!I:I,"Finance",Employee_Data!Q:Q)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A9D1FD-0920-499E-8610-ADD7D0772308}" name="Tabla3" displayName="Tabla3" ref="A1:A2" totalsRowShown="0" headerRowDxfId="3" dataDxfId="4" headerRowBorderDxfId="7" tableBorderDxfId="8" totalsRowBorderDxfId="6">
  <autoFilter ref="A1:A2" xr:uid="{C5A9D1FD-0920-499E-8610-ADD7D0772308}"/>
  <tableColumns count="1">
    <tableColumn id="1" xr3:uid="{3CC6BF12-0F82-42E3-9DF9-D312342FCBD0}" name="Edad de Jubilación" dataDxfId="5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F9500-77CD-4D72-A1F7-5B5D3C8E8275}">
  <dimension ref="A1:U1001"/>
  <sheetViews>
    <sheetView tabSelected="1" topLeftCell="G1" workbookViewId="0">
      <selection activeCell="I11" sqref="I11"/>
    </sheetView>
  </sheetViews>
  <sheetFormatPr baseColWidth="10" defaultRowHeight="15" x14ac:dyDescent="0.25"/>
  <cols>
    <col min="1" max="1" width="7.5703125" bestFit="1" customWidth="1"/>
    <col min="2" max="2" width="13" bestFit="1" customWidth="1"/>
    <col min="3" max="3" width="12.7109375" bestFit="1" customWidth="1"/>
    <col min="4" max="4" width="22.5703125" customWidth="1"/>
    <col min="5" max="5" width="10" bestFit="1" customWidth="1"/>
    <col min="6" max="6" width="6.5703125" bestFit="1" customWidth="1"/>
    <col min="7" max="7" width="26.28515625" customWidth="1"/>
    <col min="8" max="8" width="27.42578125" bestFit="1" customWidth="1"/>
    <col min="9" max="9" width="17.28515625" bestFit="1" customWidth="1"/>
    <col min="10" max="10" width="23" bestFit="1" customWidth="1"/>
    <col min="11" max="11" width="11.28515625" bestFit="1" customWidth="1"/>
    <col min="12" max="12" width="11.85546875" bestFit="1" customWidth="1"/>
    <col min="13" max="13" width="11.85546875" style="2" customWidth="1"/>
    <col min="14" max="15" width="11.85546875" style="3" customWidth="1"/>
    <col min="16" max="16" width="15.28515625" bestFit="1" customWidth="1"/>
    <col min="17" max="17" width="15.28515625" customWidth="1"/>
    <col min="18" max="18" width="10.85546875" bestFit="1" customWidth="1"/>
    <col min="19" max="19" width="12.5703125" bestFit="1" customWidth="1"/>
    <col min="20" max="20" width="13.28515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1449</v>
      </c>
      <c r="E1" t="s">
        <v>3</v>
      </c>
      <c r="F1" t="s">
        <v>4</v>
      </c>
      <c r="G1" t="s">
        <v>1454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s="2" t="s">
        <v>1450</v>
      </c>
      <c r="N1" s="3" t="s">
        <v>1451</v>
      </c>
      <c r="O1" s="3" t="s">
        <v>1452</v>
      </c>
      <c r="P1" t="s">
        <v>10</v>
      </c>
      <c r="Q1" t="s">
        <v>1453</v>
      </c>
      <c r="R1" t="s">
        <v>11</v>
      </c>
      <c r="S1" t="s">
        <v>12</v>
      </c>
      <c r="T1" t="s">
        <v>13</v>
      </c>
      <c r="U1" t="s">
        <v>14</v>
      </c>
    </row>
    <row r="2" spans="1:21" x14ac:dyDescent="0.25">
      <c r="A2" t="s">
        <v>15</v>
      </c>
      <c r="B2" t="s">
        <v>16</v>
      </c>
      <c r="C2" t="s">
        <v>17</v>
      </c>
      <c r="D2" t="str">
        <f>CONCATENATE(Employee_Data[[#This Row],[First Name]]," ",Employee_Data[[#This Row],[Last Name]])</f>
        <v>Emily Davis</v>
      </c>
      <c r="E2" t="s">
        <v>18</v>
      </c>
      <c r="F2">
        <v>55</v>
      </c>
      <c r="G2">
        <f>Constante!$A$2-Employee_Data[[#This Row],[Age]]</f>
        <v>10</v>
      </c>
      <c r="H2" t="s">
        <v>19</v>
      </c>
      <c r="I2" t="s">
        <v>20</v>
      </c>
      <c r="J2" t="s">
        <v>21</v>
      </c>
      <c r="K2" t="s">
        <v>22</v>
      </c>
      <c r="L2" s="1">
        <v>42468</v>
      </c>
      <c r="M2" s="2">
        <f t="shared" ref="M2:M65" si="0">YEAR(L2)</f>
        <v>2016</v>
      </c>
      <c r="N2" s="3">
        <f t="shared" ref="N2:N65" si="1">MONTH(L2)</f>
        <v>4</v>
      </c>
      <c r="O2" s="3">
        <f t="shared" ref="O2:O65" si="2">DAY(L2)</f>
        <v>8</v>
      </c>
      <c r="P2">
        <v>141604</v>
      </c>
      <c r="Q2">
        <f>Employee_Data[[#This Row],[Annual Salary]] * (1 + Employee_Data[[#This Row],[Bonus %]])</f>
        <v>162844.59999999998</v>
      </c>
      <c r="R2">
        <v>0.15</v>
      </c>
      <c r="S2" t="s">
        <v>23</v>
      </c>
      <c r="T2" t="s">
        <v>24</v>
      </c>
      <c r="U2" s="1">
        <v>44485</v>
      </c>
    </row>
    <row r="3" spans="1:21" x14ac:dyDescent="0.25">
      <c r="A3" t="s">
        <v>25</v>
      </c>
      <c r="B3" t="s">
        <v>26</v>
      </c>
      <c r="C3" t="s">
        <v>27</v>
      </c>
      <c r="D3" t="str">
        <f>CONCATENATE(Employee_Data[[#This Row],[First Name]]," ",Employee_Data[[#This Row],[Last Name]])</f>
        <v>Theodore Dinh</v>
      </c>
      <c r="E3" t="s">
        <v>28</v>
      </c>
      <c r="F3">
        <v>59</v>
      </c>
      <c r="G3">
        <f>Constante!$A$2-Employee_Data[[#This Row],[Age]]</f>
        <v>6</v>
      </c>
      <c r="H3" t="s">
        <v>29</v>
      </c>
      <c r="I3" t="s">
        <v>20</v>
      </c>
      <c r="J3" t="s">
        <v>30</v>
      </c>
      <c r="K3" t="s">
        <v>31</v>
      </c>
      <c r="L3" s="1">
        <v>35763</v>
      </c>
      <c r="M3" s="2">
        <f t="shared" si="0"/>
        <v>1997</v>
      </c>
      <c r="N3" s="3">
        <f t="shared" si="1"/>
        <v>11</v>
      </c>
      <c r="O3" s="3">
        <f t="shared" si="2"/>
        <v>29</v>
      </c>
      <c r="P3">
        <v>99975</v>
      </c>
      <c r="Q3">
        <f>Employee_Data[[#This Row],[Annual Salary]] * (1 + Employee_Data[[#This Row],[Bonus %]])</f>
        <v>99975</v>
      </c>
      <c r="R3">
        <v>0</v>
      </c>
      <c r="S3" t="s">
        <v>32</v>
      </c>
      <c r="T3" t="s">
        <v>33</v>
      </c>
      <c r="U3" s="1"/>
    </row>
    <row r="4" spans="1:21" x14ac:dyDescent="0.25">
      <c r="A4" t="s">
        <v>34</v>
      </c>
      <c r="B4" t="s">
        <v>35</v>
      </c>
      <c r="C4" t="s">
        <v>36</v>
      </c>
      <c r="D4" t="str">
        <f>CONCATENATE(Employee_Data[[#This Row],[First Name]]," ",Employee_Data[[#This Row],[Last Name]])</f>
        <v>Luna Sanders</v>
      </c>
      <c r="E4" t="s">
        <v>18</v>
      </c>
      <c r="F4">
        <v>50</v>
      </c>
      <c r="G4">
        <f>Constante!$A$2-Employee_Data[[#This Row],[Age]]</f>
        <v>15</v>
      </c>
      <c r="H4" t="s">
        <v>37</v>
      </c>
      <c r="I4" t="s">
        <v>55</v>
      </c>
      <c r="J4" t="s">
        <v>39</v>
      </c>
      <c r="K4" t="s">
        <v>40</v>
      </c>
      <c r="L4" s="1">
        <v>39016</v>
      </c>
      <c r="M4" s="2">
        <f t="shared" si="0"/>
        <v>2006</v>
      </c>
      <c r="N4" s="3">
        <f t="shared" si="1"/>
        <v>10</v>
      </c>
      <c r="O4" s="3">
        <f t="shared" si="2"/>
        <v>26</v>
      </c>
      <c r="P4">
        <v>163099</v>
      </c>
      <c r="Q4">
        <f>Employee_Data[[#This Row],[Annual Salary]] * (1 + Employee_Data[[#This Row],[Bonus %]])</f>
        <v>195718.8</v>
      </c>
      <c r="R4">
        <v>0.2</v>
      </c>
      <c r="S4" t="s">
        <v>23</v>
      </c>
      <c r="T4" t="s">
        <v>41</v>
      </c>
      <c r="U4" s="1"/>
    </row>
    <row r="5" spans="1:21" x14ac:dyDescent="0.25">
      <c r="A5" t="s">
        <v>42</v>
      </c>
      <c r="B5" t="s">
        <v>43</v>
      </c>
      <c r="C5" t="s">
        <v>44</v>
      </c>
      <c r="D5" t="str">
        <f>CONCATENATE(Employee_Data[[#This Row],[First Name]]," ",Employee_Data[[#This Row],[Last Name]])</f>
        <v>Penelope Jordan</v>
      </c>
      <c r="E5" t="s">
        <v>18</v>
      </c>
      <c r="F5">
        <v>26</v>
      </c>
      <c r="G5">
        <f>Constante!$A$2-Employee_Data[[#This Row],[Age]]</f>
        <v>39</v>
      </c>
      <c r="H5" t="s">
        <v>45</v>
      </c>
      <c r="I5" t="s">
        <v>20</v>
      </c>
      <c r="J5" t="s">
        <v>30</v>
      </c>
      <c r="K5" t="s">
        <v>40</v>
      </c>
      <c r="L5" s="1">
        <v>43735</v>
      </c>
      <c r="M5" s="2">
        <f t="shared" si="0"/>
        <v>2019</v>
      </c>
      <c r="N5" s="3">
        <f t="shared" si="1"/>
        <v>9</v>
      </c>
      <c r="O5" s="3">
        <f t="shared" si="2"/>
        <v>27</v>
      </c>
      <c r="P5">
        <v>84913</v>
      </c>
      <c r="Q5">
        <f>Employee_Data[[#This Row],[Annual Salary]] * (1 + Employee_Data[[#This Row],[Bonus %]])</f>
        <v>90856.91</v>
      </c>
      <c r="R5">
        <v>7.0000000000000007E-2</v>
      </c>
      <c r="S5" t="s">
        <v>23</v>
      </c>
      <c r="T5" t="s">
        <v>41</v>
      </c>
      <c r="U5" s="1"/>
    </row>
    <row r="6" spans="1:21" x14ac:dyDescent="0.25">
      <c r="A6" t="s">
        <v>46</v>
      </c>
      <c r="B6" t="s">
        <v>47</v>
      </c>
      <c r="C6" t="s">
        <v>48</v>
      </c>
      <c r="D6" t="str">
        <f>CONCATENATE(Employee_Data[[#This Row],[First Name]]," ",Employee_Data[[#This Row],[Last Name]])</f>
        <v>Austin Vo</v>
      </c>
      <c r="E6" t="s">
        <v>28</v>
      </c>
      <c r="F6">
        <v>55</v>
      </c>
      <c r="G6">
        <f>Constante!$A$2-Employee_Data[[#This Row],[Age]]</f>
        <v>10</v>
      </c>
      <c r="H6" t="s">
        <v>49</v>
      </c>
      <c r="I6" t="s">
        <v>38</v>
      </c>
      <c r="J6" t="s">
        <v>30</v>
      </c>
      <c r="K6" t="s">
        <v>31</v>
      </c>
      <c r="L6" s="1">
        <v>35023</v>
      </c>
      <c r="M6" s="2">
        <f t="shared" si="0"/>
        <v>1995</v>
      </c>
      <c r="N6" s="3">
        <f t="shared" si="1"/>
        <v>11</v>
      </c>
      <c r="O6" s="3">
        <f t="shared" si="2"/>
        <v>20</v>
      </c>
      <c r="P6">
        <v>95409</v>
      </c>
      <c r="Q6">
        <f>Employee_Data[[#This Row],[Annual Salary]] * (1 + Employee_Data[[#This Row],[Bonus %]])</f>
        <v>95409</v>
      </c>
      <c r="R6">
        <v>0</v>
      </c>
      <c r="S6" t="s">
        <v>23</v>
      </c>
      <c r="T6" t="s">
        <v>50</v>
      </c>
      <c r="U6" s="1"/>
    </row>
    <row r="7" spans="1:21" x14ac:dyDescent="0.25">
      <c r="A7" t="s">
        <v>51</v>
      </c>
      <c r="B7" t="s">
        <v>52</v>
      </c>
      <c r="C7" t="s">
        <v>53</v>
      </c>
      <c r="D7" t="str">
        <f>CONCATENATE(Employee_Data[[#This Row],[First Name]]," ",Employee_Data[[#This Row],[Last Name]])</f>
        <v>Joshua Gupta</v>
      </c>
      <c r="E7" t="s">
        <v>28</v>
      </c>
      <c r="F7">
        <v>57</v>
      </c>
      <c r="G7">
        <f>Constante!$A$2-Employee_Data[[#This Row],[Age]]</f>
        <v>8</v>
      </c>
      <c r="H7" t="s">
        <v>54</v>
      </c>
      <c r="I7" t="s">
        <v>55</v>
      </c>
      <c r="J7" t="s">
        <v>56</v>
      </c>
      <c r="K7" t="s">
        <v>31</v>
      </c>
      <c r="L7" s="1">
        <v>42759</v>
      </c>
      <c r="M7" s="2">
        <f t="shared" si="0"/>
        <v>2017</v>
      </c>
      <c r="N7" s="3">
        <f t="shared" si="1"/>
        <v>1</v>
      </c>
      <c r="O7" s="3">
        <f t="shared" si="2"/>
        <v>24</v>
      </c>
      <c r="P7">
        <v>50994</v>
      </c>
      <c r="Q7">
        <f>Employee_Data[[#This Row],[Annual Salary]] * (1 + Employee_Data[[#This Row],[Bonus %]])</f>
        <v>50994</v>
      </c>
      <c r="R7">
        <v>0</v>
      </c>
      <c r="S7" t="s">
        <v>32</v>
      </c>
      <c r="T7" t="s">
        <v>33</v>
      </c>
      <c r="U7" s="1"/>
    </row>
    <row r="8" spans="1:21" x14ac:dyDescent="0.25">
      <c r="A8" t="s">
        <v>57</v>
      </c>
      <c r="B8" t="s">
        <v>58</v>
      </c>
      <c r="C8" t="s">
        <v>59</v>
      </c>
      <c r="D8" t="str">
        <f>CONCATENATE(Employee_Data[[#This Row],[First Name]]," ",Employee_Data[[#This Row],[Last Name]])</f>
        <v>Ruby Barnes</v>
      </c>
      <c r="E8" t="s">
        <v>18</v>
      </c>
      <c r="F8">
        <v>27</v>
      </c>
      <c r="G8">
        <f>Constante!$A$2-Employee_Data[[#This Row],[Age]]</f>
        <v>38</v>
      </c>
      <c r="H8" t="s">
        <v>60</v>
      </c>
      <c r="I8" t="s">
        <v>20</v>
      </c>
      <c r="J8" t="s">
        <v>56</v>
      </c>
      <c r="K8" t="s">
        <v>40</v>
      </c>
      <c r="L8" s="1">
        <v>44013</v>
      </c>
      <c r="M8" s="2">
        <f t="shared" si="0"/>
        <v>2020</v>
      </c>
      <c r="N8" s="3">
        <f t="shared" si="1"/>
        <v>7</v>
      </c>
      <c r="O8" s="3">
        <f t="shared" si="2"/>
        <v>1</v>
      </c>
      <c r="P8">
        <v>119746</v>
      </c>
      <c r="Q8">
        <f>Employee_Data[[#This Row],[Annual Salary]] * (1 + Employee_Data[[#This Row],[Bonus %]])</f>
        <v>131720.6</v>
      </c>
      <c r="R8">
        <v>0.1</v>
      </c>
      <c r="S8" t="s">
        <v>23</v>
      </c>
      <c r="T8" t="s">
        <v>50</v>
      </c>
      <c r="U8" s="1"/>
    </row>
    <row r="9" spans="1:21" x14ac:dyDescent="0.25">
      <c r="A9" t="s">
        <v>61</v>
      </c>
      <c r="B9" t="s">
        <v>62</v>
      </c>
      <c r="C9" t="s">
        <v>63</v>
      </c>
      <c r="D9" t="str">
        <f>CONCATENATE(Employee_Data[[#This Row],[First Name]]," ",Employee_Data[[#This Row],[Last Name]])</f>
        <v>Luke Martin</v>
      </c>
      <c r="E9" t="s">
        <v>28</v>
      </c>
      <c r="F9">
        <v>25</v>
      </c>
      <c r="G9">
        <f>Constante!$A$2-Employee_Data[[#This Row],[Age]]</f>
        <v>40</v>
      </c>
      <c r="H9" t="s">
        <v>64</v>
      </c>
      <c r="I9" t="s">
        <v>38</v>
      </c>
      <c r="J9" t="s">
        <v>30</v>
      </c>
      <c r="K9" t="s">
        <v>22</v>
      </c>
      <c r="L9" s="1">
        <v>43967</v>
      </c>
      <c r="M9" s="2">
        <f t="shared" si="0"/>
        <v>2020</v>
      </c>
      <c r="N9" s="3">
        <f t="shared" si="1"/>
        <v>5</v>
      </c>
      <c r="O9" s="3">
        <f t="shared" si="2"/>
        <v>16</v>
      </c>
      <c r="P9">
        <v>41336</v>
      </c>
      <c r="Q9">
        <f>Employee_Data[[#This Row],[Annual Salary]] * (1 + Employee_Data[[#This Row],[Bonus %]])</f>
        <v>41336</v>
      </c>
      <c r="R9">
        <v>0</v>
      </c>
      <c r="S9" t="s">
        <v>23</v>
      </c>
      <c r="T9" t="s">
        <v>65</v>
      </c>
      <c r="U9" s="1">
        <v>44336</v>
      </c>
    </row>
    <row r="10" spans="1:21" x14ac:dyDescent="0.25">
      <c r="A10" t="s">
        <v>66</v>
      </c>
      <c r="B10" t="s">
        <v>67</v>
      </c>
      <c r="C10" t="s">
        <v>68</v>
      </c>
      <c r="D10" t="str">
        <f>CONCATENATE(Employee_Data[[#This Row],[First Name]]," ",Employee_Data[[#This Row],[Last Name]])</f>
        <v>Easton Bailey</v>
      </c>
      <c r="E10" t="s">
        <v>28</v>
      </c>
      <c r="F10">
        <v>29</v>
      </c>
      <c r="G10">
        <f>Constante!$A$2-Employee_Data[[#This Row],[Age]]</f>
        <v>36</v>
      </c>
      <c r="H10" t="s">
        <v>60</v>
      </c>
      <c r="I10" t="s">
        <v>69</v>
      </c>
      <c r="J10" t="s">
        <v>30</v>
      </c>
      <c r="K10" t="s">
        <v>40</v>
      </c>
      <c r="L10" s="1">
        <v>43490</v>
      </c>
      <c r="M10" s="2">
        <f t="shared" si="0"/>
        <v>2019</v>
      </c>
      <c r="N10" s="3">
        <f t="shared" si="1"/>
        <v>1</v>
      </c>
      <c r="O10" s="3">
        <f t="shared" si="2"/>
        <v>25</v>
      </c>
      <c r="P10">
        <v>113527</v>
      </c>
      <c r="Q10">
        <f>Employee_Data[[#This Row],[Annual Salary]] * (1 + Employee_Data[[#This Row],[Bonus %]])</f>
        <v>120338.62000000001</v>
      </c>
      <c r="R10">
        <v>0.06</v>
      </c>
      <c r="S10" t="s">
        <v>23</v>
      </c>
      <c r="T10" t="s">
        <v>47</v>
      </c>
      <c r="U10" s="1"/>
    </row>
    <row r="11" spans="1:21" x14ac:dyDescent="0.25">
      <c r="A11" t="s">
        <v>70</v>
      </c>
      <c r="B11" t="s">
        <v>71</v>
      </c>
      <c r="C11" t="s">
        <v>72</v>
      </c>
      <c r="D11" t="str">
        <f>CONCATENATE(Employee_Data[[#This Row],[First Name]]," ",Employee_Data[[#This Row],[Last Name]])</f>
        <v>Madeline Walker</v>
      </c>
      <c r="E11" t="s">
        <v>18</v>
      </c>
      <c r="F11">
        <v>34</v>
      </c>
      <c r="G11">
        <f>Constante!$A$2-Employee_Data[[#This Row],[Age]]</f>
        <v>31</v>
      </c>
      <c r="H11" t="s">
        <v>49</v>
      </c>
      <c r="I11" t="s">
        <v>38</v>
      </c>
      <c r="J11" t="s">
        <v>39</v>
      </c>
      <c r="K11" t="s">
        <v>40</v>
      </c>
      <c r="L11" s="1">
        <v>43264</v>
      </c>
      <c r="M11" s="2">
        <f t="shared" si="0"/>
        <v>2018</v>
      </c>
      <c r="N11" s="3">
        <f t="shared" si="1"/>
        <v>6</v>
      </c>
      <c r="O11" s="3">
        <f t="shared" si="2"/>
        <v>13</v>
      </c>
      <c r="P11">
        <v>77203</v>
      </c>
      <c r="Q11">
        <f>Employee_Data[[#This Row],[Annual Salary]] * (1 + Employee_Data[[#This Row],[Bonus %]])</f>
        <v>77203</v>
      </c>
      <c r="R11">
        <v>0</v>
      </c>
      <c r="S11" t="s">
        <v>23</v>
      </c>
      <c r="T11" t="s">
        <v>41</v>
      </c>
      <c r="U11" s="1"/>
    </row>
    <row r="12" spans="1:21" x14ac:dyDescent="0.25">
      <c r="A12" t="s">
        <v>73</v>
      </c>
      <c r="B12" t="s">
        <v>74</v>
      </c>
      <c r="C12" t="s">
        <v>75</v>
      </c>
      <c r="D12" t="str">
        <f>CONCATENATE(Employee_Data[[#This Row],[First Name]]," ",Employee_Data[[#This Row],[Last Name]])</f>
        <v>Savannah Ali</v>
      </c>
      <c r="E12" t="s">
        <v>18</v>
      </c>
      <c r="F12">
        <v>36</v>
      </c>
      <c r="G12">
        <f>Constante!$A$2-Employee_Data[[#This Row],[Age]]</f>
        <v>29</v>
      </c>
      <c r="H12" t="s">
        <v>19</v>
      </c>
      <c r="I12" t="s">
        <v>76</v>
      </c>
      <c r="J12" t="s">
        <v>30</v>
      </c>
      <c r="K12" t="s">
        <v>31</v>
      </c>
      <c r="L12" s="1">
        <v>39855</v>
      </c>
      <c r="M12" s="2">
        <f t="shared" si="0"/>
        <v>2009</v>
      </c>
      <c r="N12" s="3">
        <f t="shared" si="1"/>
        <v>2</v>
      </c>
      <c r="O12" s="3">
        <f t="shared" si="2"/>
        <v>11</v>
      </c>
      <c r="P12">
        <v>157333</v>
      </c>
      <c r="Q12">
        <f>Employee_Data[[#This Row],[Annual Salary]] * (1 + Employee_Data[[#This Row],[Bonus %]])</f>
        <v>180932.94999999998</v>
      </c>
      <c r="R12">
        <v>0.15</v>
      </c>
      <c r="S12" t="s">
        <v>23</v>
      </c>
      <c r="T12" t="s">
        <v>65</v>
      </c>
      <c r="U12" s="1"/>
    </row>
    <row r="13" spans="1:21" x14ac:dyDescent="0.25">
      <c r="A13" t="s">
        <v>77</v>
      </c>
      <c r="B13" t="s">
        <v>78</v>
      </c>
      <c r="C13" t="s">
        <v>79</v>
      </c>
      <c r="D13" t="str">
        <f>CONCATENATE(Employee_Data[[#This Row],[First Name]]," ",Employee_Data[[#This Row],[Last Name]])</f>
        <v>Camila Rogers</v>
      </c>
      <c r="E13" t="s">
        <v>18</v>
      </c>
      <c r="F13">
        <v>27</v>
      </c>
      <c r="G13">
        <f>Constante!$A$2-Employee_Data[[#This Row],[Age]]</f>
        <v>38</v>
      </c>
      <c r="H13" t="s">
        <v>80</v>
      </c>
      <c r="I13" t="s">
        <v>81</v>
      </c>
      <c r="J13" t="s">
        <v>39</v>
      </c>
      <c r="K13" t="s">
        <v>40</v>
      </c>
      <c r="L13" s="1">
        <v>44490</v>
      </c>
      <c r="M13" s="2">
        <f t="shared" si="0"/>
        <v>2021</v>
      </c>
      <c r="N13" s="3">
        <f t="shared" si="1"/>
        <v>10</v>
      </c>
      <c r="O13" s="3">
        <f t="shared" si="2"/>
        <v>21</v>
      </c>
      <c r="P13">
        <v>109851</v>
      </c>
      <c r="Q13">
        <f>Employee_Data[[#This Row],[Annual Salary]] * (1 + Employee_Data[[#This Row],[Bonus %]])</f>
        <v>109851</v>
      </c>
      <c r="R13">
        <v>0</v>
      </c>
      <c r="S13" t="s">
        <v>23</v>
      </c>
      <c r="T13" t="s">
        <v>24</v>
      </c>
      <c r="U13" s="1"/>
    </row>
    <row r="14" spans="1:21" x14ac:dyDescent="0.25">
      <c r="A14" t="s">
        <v>82</v>
      </c>
      <c r="B14" t="s">
        <v>83</v>
      </c>
      <c r="C14" t="s">
        <v>84</v>
      </c>
      <c r="D14" t="str">
        <f>CONCATENATE(Employee_Data[[#This Row],[First Name]]," ",Employee_Data[[#This Row],[Last Name]])</f>
        <v>Eli Jones</v>
      </c>
      <c r="E14" t="s">
        <v>28</v>
      </c>
      <c r="F14">
        <v>59</v>
      </c>
      <c r="G14">
        <f>Constante!$A$2-Employee_Data[[#This Row],[Age]]</f>
        <v>6</v>
      </c>
      <c r="H14" t="s">
        <v>60</v>
      </c>
      <c r="I14" t="s">
        <v>76</v>
      </c>
      <c r="J14" t="s">
        <v>30</v>
      </c>
      <c r="K14" t="s">
        <v>40</v>
      </c>
      <c r="L14" s="1">
        <v>36233</v>
      </c>
      <c r="M14" s="2">
        <f t="shared" si="0"/>
        <v>1999</v>
      </c>
      <c r="N14" s="3">
        <f t="shared" si="1"/>
        <v>3</v>
      </c>
      <c r="O14" s="3">
        <f t="shared" si="2"/>
        <v>14</v>
      </c>
      <c r="P14">
        <v>105086</v>
      </c>
      <c r="Q14">
        <f>Employee_Data[[#This Row],[Annual Salary]] * (1 + Employee_Data[[#This Row],[Bonus %]])</f>
        <v>114543.74</v>
      </c>
      <c r="R14">
        <v>0.09</v>
      </c>
      <c r="S14" t="s">
        <v>23</v>
      </c>
      <c r="T14" t="s">
        <v>47</v>
      </c>
      <c r="U14" s="1"/>
    </row>
    <row r="15" spans="1:21" x14ac:dyDescent="0.25">
      <c r="A15" t="s">
        <v>85</v>
      </c>
      <c r="B15" t="s">
        <v>86</v>
      </c>
      <c r="C15" t="s">
        <v>87</v>
      </c>
      <c r="D15" t="str">
        <f>CONCATENATE(Employee_Data[[#This Row],[First Name]]," ",Employee_Data[[#This Row],[Last Name]])</f>
        <v>Everleigh Ng</v>
      </c>
      <c r="E15" t="s">
        <v>18</v>
      </c>
      <c r="F15">
        <v>51</v>
      </c>
      <c r="G15">
        <f>Constante!$A$2-Employee_Data[[#This Row],[Age]]</f>
        <v>14</v>
      </c>
      <c r="H15" t="s">
        <v>19</v>
      </c>
      <c r="I15" t="s">
        <v>38</v>
      </c>
      <c r="J15" t="s">
        <v>21</v>
      </c>
      <c r="K15" t="s">
        <v>31</v>
      </c>
      <c r="L15" s="1">
        <v>44357</v>
      </c>
      <c r="M15" s="2">
        <f t="shared" si="0"/>
        <v>2021</v>
      </c>
      <c r="N15" s="3">
        <f t="shared" si="1"/>
        <v>6</v>
      </c>
      <c r="O15" s="3">
        <f t="shared" si="2"/>
        <v>10</v>
      </c>
      <c r="P15">
        <v>146742</v>
      </c>
      <c r="Q15">
        <f>Employee_Data[[#This Row],[Annual Salary]] * (1 + Employee_Data[[#This Row],[Bonus %]])</f>
        <v>161416.20000000001</v>
      </c>
      <c r="R15">
        <v>0.1</v>
      </c>
      <c r="S15" t="s">
        <v>32</v>
      </c>
      <c r="T15" t="s">
        <v>88</v>
      </c>
      <c r="U15" s="1"/>
    </row>
    <row r="16" spans="1:21" x14ac:dyDescent="0.25">
      <c r="A16" t="s">
        <v>89</v>
      </c>
      <c r="B16" t="s">
        <v>90</v>
      </c>
      <c r="C16" t="s">
        <v>91</v>
      </c>
      <c r="D16" t="str">
        <f>CONCATENATE(Employee_Data[[#This Row],[First Name]]," ",Employee_Data[[#This Row],[Last Name]])</f>
        <v>Robert Yang</v>
      </c>
      <c r="E16" t="s">
        <v>28</v>
      </c>
      <c r="F16">
        <v>31</v>
      </c>
      <c r="G16">
        <f>Constante!$A$2-Employee_Data[[#This Row],[Age]]</f>
        <v>34</v>
      </c>
      <c r="H16" t="s">
        <v>49</v>
      </c>
      <c r="I16" t="s">
        <v>69</v>
      </c>
      <c r="J16" t="s">
        <v>39</v>
      </c>
      <c r="K16" t="s">
        <v>31</v>
      </c>
      <c r="L16" s="1">
        <v>43043</v>
      </c>
      <c r="M16" s="2">
        <f t="shared" si="0"/>
        <v>2017</v>
      </c>
      <c r="N16" s="3">
        <f t="shared" si="1"/>
        <v>11</v>
      </c>
      <c r="O16" s="3">
        <f t="shared" si="2"/>
        <v>4</v>
      </c>
      <c r="P16">
        <v>97078</v>
      </c>
      <c r="Q16">
        <f>Employee_Data[[#This Row],[Annual Salary]] * (1 + Employee_Data[[#This Row],[Bonus %]])</f>
        <v>97078</v>
      </c>
      <c r="R16">
        <v>0</v>
      </c>
      <c r="S16" t="s">
        <v>23</v>
      </c>
      <c r="T16" t="s">
        <v>47</v>
      </c>
      <c r="U16" s="1">
        <v>43899</v>
      </c>
    </row>
    <row r="17" spans="1:21" x14ac:dyDescent="0.25">
      <c r="A17" t="s">
        <v>92</v>
      </c>
      <c r="B17" t="s">
        <v>93</v>
      </c>
      <c r="C17" t="s">
        <v>94</v>
      </c>
      <c r="D17" t="str">
        <f>CONCATENATE(Employee_Data[[#This Row],[First Name]]," ",Employee_Data[[#This Row],[Last Name]])</f>
        <v>Isabella Xi</v>
      </c>
      <c r="E17" t="s">
        <v>18</v>
      </c>
      <c r="F17">
        <v>41</v>
      </c>
      <c r="G17">
        <f>Constante!$A$2-Employee_Data[[#This Row],[Age]]</f>
        <v>24</v>
      </c>
      <c r="H17" t="s">
        <v>95</v>
      </c>
      <c r="I17" t="s">
        <v>96</v>
      </c>
      <c r="J17" t="s">
        <v>21</v>
      </c>
      <c r="K17" t="s">
        <v>31</v>
      </c>
      <c r="L17" s="1">
        <v>41346</v>
      </c>
      <c r="M17" s="2">
        <f t="shared" si="0"/>
        <v>2013</v>
      </c>
      <c r="N17" s="3">
        <f t="shared" si="1"/>
        <v>3</v>
      </c>
      <c r="O17" s="3">
        <f t="shared" si="2"/>
        <v>13</v>
      </c>
      <c r="P17">
        <v>24927</v>
      </c>
      <c r="Q17">
        <f>Employee_Data[[#This Row],[Annual Salary]] * (1 + Employee_Data[[#This Row],[Bonus %]])</f>
        <v>32405.100000000002</v>
      </c>
      <c r="R17">
        <v>0.3</v>
      </c>
      <c r="S17" t="s">
        <v>23</v>
      </c>
      <c r="T17" t="s">
        <v>24</v>
      </c>
      <c r="U17" s="1"/>
    </row>
    <row r="18" spans="1:21" x14ac:dyDescent="0.25">
      <c r="A18" t="s">
        <v>97</v>
      </c>
      <c r="B18" t="s">
        <v>98</v>
      </c>
      <c r="C18" t="s">
        <v>99</v>
      </c>
      <c r="D18" t="str">
        <f>CONCATENATE(Employee_Data[[#This Row],[First Name]]," ",Employee_Data[[#This Row],[Last Name]])</f>
        <v>Bella Powell</v>
      </c>
      <c r="E18" t="s">
        <v>18</v>
      </c>
      <c r="F18">
        <v>65</v>
      </c>
      <c r="G18">
        <f>Constante!$A$2-Employee_Data[[#This Row],[Age]]</f>
        <v>0</v>
      </c>
      <c r="H18" t="s">
        <v>37</v>
      </c>
      <c r="I18" t="s">
        <v>38</v>
      </c>
      <c r="J18" t="s">
        <v>21</v>
      </c>
      <c r="K18" t="s">
        <v>22</v>
      </c>
      <c r="L18" s="1">
        <v>37319</v>
      </c>
      <c r="M18" s="2">
        <f t="shared" si="0"/>
        <v>2002</v>
      </c>
      <c r="N18" s="3">
        <f t="shared" si="1"/>
        <v>3</v>
      </c>
      <c r="O18" s="3">
        <f t="shared" si="2"/>
        <v>4</v>
      </c>
      <c r="P18">
        <v>175837</v>
      </c>
      <c r="Q18">
        <f>Employee_Data[[#This Row],[Annual Salary]] * (1 + Employee_Data[[#This Row],[Bonus %]])</f>
        <v>211004.4</v>
      </c>
      <c r="R18">
        <v>0.2</v>
      </c>
      <c r="S18" t="s">
        <v>23</v>
      </c>
      <c r="T18" t="s">
        <v>50</v>
      </c>
      <c r="U18" s="1"/>
    </row>
    <row r="19" spans="1:21" x14ac:dyDescent="0.25">
      <c r="A19" t="s">
        <v>100</v>
      </c>
      <c r="B19" t="s">
        <v>78</v>
      </c>
      <c r="C19" t="s">
        <v>101</v>
      </c>
      <c r="D19" t="str">
        <f>CONCATENATE(Employee_Data[[#This Row],[First Name]]," ",Employee_Data[[#This Row],[Last Name]])</f>
        <v>Camila Silva</v>
      </c>
      <c r="E19" t="s">
        <v>18</v>
      </c>
      <c r="F19">
        <v>64</v>
      </c>
      <c r="G19">
        <f>Constante!$A$2-Employee_Data[[#This Row],[Age]]</f>
        <v>1</v>
      </c>
      <c r="H19" t="s">
        <v>19</v>
      </c>
      <c r="I19" t="s">
        <v>96</v>
      </c>
      <c r="J19" t="s">
        <v>39</v>
      </c>
      <c r="K19" t="s">
        <v>102</v>
      </c>
      <c r="L19" s="1">
        <v>37956</v>
      </c>
      <c r="M19" s="2">
        <f t="shared" si="0"/>
        <v>2003</v>
      </c>
      <c r="N19" s="3">
        <f t="shared" si="1"/>
        <v>12</v>
      </c>
      <c r="O19" s="3">
        <f t="shared" si="2"/>
        <v>1</v>
      </c>
      <c r="P19">
        <v>154828</v>
      </c>
      <c r="Q19">
        <f>Employee_Data[[#This Row],[Annual Salary]] * (1 + Employee_Data[[#This Row],[Bonus %]])</f>
        <v>174955.63999999998</v>
      </c>
      <c r="R19">
        <v>0.13</v>
      </c>
      <c r="S19" t="s">
        <v>23</v>
      </c>
      <c r="T19" t="s">
        <v>24</v>
      </c>
      <c r="U19" s="1"/>
    </row>
    <row r="20" spans="1:21" x14ac:dyDescent="0.25">
      <c r="A20" t="s">
        <v>103</v>
      </c>
      <c r="B20" t="s">
        <v>104</v>
      </c>
      <c r="C20" t="s">
        <v>59</v>
      </c>
      <c r="D20" t="str">
        <f>CONCATENATE(Employee_Data[[#This Row],[First Name]]," ",Employee_Data[[#This Row],[Last Name]])</f>
        <v>David Barnes</v>
      </c>
      <c r="E20" t="s">
        <v>28</v>
      </c>
      <c r="F20">
        <v>64</v>
      </c>
      <c r="G20">
        <f>Constante!$A$2-Employee_Data[[#This Row],[Age]]</f>
        <v>1</v>
      </c>
      <c r="H20" t="s">
        <v>37</v>
      </c>
      <c r="I20" t="s">
        <v>20</v>
      </c>
      <c r="J20" t="s">
        <v>56</v>
      </c>
      <c r="K20" t="s">
        <v>40</v>
      </c>
      <c r="L20" s="1">
        <v>41581</v>
      </c>
      <c r="M20" s="2">
        <f t="shared" si="0"/>
        <v>2013</v>
      </c>
      <c r="N20" s="3">
        <f t="shared" si="1"/>
        <v>11</v>
      </c>
      <c r="O20" s="3">
        <f t="shared" si="2"/>
        <v>3</v>
      </c>
      <c r="P20">
        <v>186503</v>
      </c>
      <c r="Q20">
        <f>Employee_Data[[#This Row],[Annual Salary]] * (1 + Employee_Data[[#This Row],[Bonus %]])</f>
        <v>231263.72</v>
      </c>
      <c r="R20">
        <v>0.24</v>
      </c>
      <c r="S20" t="s">
        <v>23</v>
      </c>
      <c r="T20" t="s">
        <v>105</v>
      </c>
      <c r="U20" s="1"/>
    </row>
    <row r="21" spans="1:21" x14ac:dyDescent="0.25">
      <c r="A21" t="s">
        <v>106</v>
      </c>
      <c r="B21" t="s">
        <v>107</v>
      </c>
      <c r="C21" t="s">
        <v>108</v>
      </c>
      <c r="D21" t="str">
        <f>CONCATENATE(Employee_Data[[#This Row],[First Name]]," ",Employee_Data[[#This Row],[Last Name]])</f>
        <v>Adam Dang</v>
      </c>
      <c r="E21" t="s">
        <v>28</v>
      </c>
      <c r="F21">
        <v>45</v>
      </c>
      <c r="G21">
        <f>Constante!$A$2-Employee_Data[[#This Row],[Age]]</f>
        <v>20</v>
      </c>
      <c r="H21" t="s">
        <v>37</v>
      </c>
      <c r="I21" t="s">
        <v>55</v>
      </c>
      <c r="J21" t="s">
        <v>21</v>
      </c>
      <c r="K21" t="s">
        <v>31</v>
      </c>
      <c r="L21" s="1">
        <v>37446</v>
      </c>
      <c r="M21" s="2">
        <f t="shared" si="0"/>
        <v>2002</v>
      </c>
      <c r="N21" s="3">
        <f t="shared" si="1"/>
        <v>7</v>
      </c>
      <c r="O21" s="3">
        <f t="shared" si="2"/>
        <v>9</v>
      </c>
      <c r="P21">
        <v>166331</v>
      </c>
      <c r="Q21">
        <f>Employee_Data[[#This Row],[Annual Salary]] * (1 + Employee_Data[[#This Row],[Bonus %]])</f>
        <v>196270.58</v>
      </c>
      <c r="R21">
        <v>0.18</v>
      </c>
      <c r="S21" t="s">
        <v>32</v>
      </c>
      <c r="T21" t="s">
        <v>33</v>
      </c>
      <c r="U21" s="1"/>
    </row>
    <row r="22" spans="1:21" x14ac:dyDescent="0.25">
      <c r="A22" t="s">
        <v>109</v>
      </c>
      <c r="B22" t="s">
        <v>110</v>
      </c>
      <c r="C22" t="s">
        <v>111</v>
      </c>
      <c r="D22" t="str">
        <f>CONCATENATE(Employee_Data[[#This Row],[First Name]]," ",Employee_Data[[#This Row],[Last Name]])</f>
        <v>Elias Alvarado</v>
      </c>
      <c r="E22" t="s">
        <v>28</v>
      </c>
      <c r="F22">
        <v>56</v>
      </c>
      <c r="G22">
        <f>Constante!$A$2-Employee_Data[[#This Row],[Age]]</f>
        <v>9</v>
      </c>
      <c r="H22" t="s">
        <v>19</v>
      </c>
      <c r="I22" t="s">
        <v>20</v>
      </c>
      <c r="J22" t="s">
        <v>30</v>
      </c>
      <c r="K22" t="s">
        <v>102</v>
      </c>
      <c r="L22" s="1">
        <v>40917</v>
      </c>
      <c r="M22" s="2">
        <f t="shared" si="0"/>
        <v>2012</v>
      </c>
      <c r="N22" s="3">
        <f t="shared" si="1"/>
        <v>1</v>
      </c>
      <c r="O22" s="3">
        <f t="shared" si="2"/>
        <v>9</v>
      </c>
      <c r="P22">
        <v>14614</v>
      </c>
      <c r="Q22">
        <f>Employee_Data[[#This Row],[Annual Salary]] * (1 + Employee_Data[[#This Row],[Bonus %]])</f>
        <v>16075.400000000001</v>
      </c>
      <c r="R22">
        <v>0.1</v>
      </c>
      <c r="S22" t="s">
        <v>112</v>
      </c>
      <c r="T22" t="s">
        <v>113</v>
      </c>
      <c r="U22" s="1"/>
    </row>
    <row r="23" spans="1:21" x14ac:dyDescent="0.25">
      <c r="A23" t="s">
        <v>114</v>
      </c>
      <c r="B23" t="s">
        <v>115</v>
      </c>
      <c r="C23" t="s">
        <v>116</v>
      </c>
      <c r="D23" t="str">
        <f>CONCATENATE(Employee_Data[[#This Row],[First Name]]," ",Employee_Data[[#This Row],[Last Name]])</f>
        <v>Eva Rivera</v>
      </c>
      <c r="E23" t="s">
        <v>18</v>
      </c>
      <c r="F23">
        <v>36</v>
      </c>
      <c r="G23">
        <f>Constante!$A$2-Employee_Data[[#This Row],[Age]]</f>
        <v>29</v>
      </c>
      <c r="H23" t="s">
        <v>37</v>
      </c>
      <c r="I23" t="s">
        <v>55</v>
      </c>
      <c r="J23" t="s">
        <v>30</v>
      </c>
      <c r="K23" t="s">
        <v>102</v>
      </c>
      <c r="L23" s="1">
        <v>44288</v>
      </c>
      <c r="M23" s="2">
        <f t="shared" si="0"/>
        <v>2021</v>
      </c>
      <c r="N23" s="3">
        <f t="shared" si="1"/>
        <v>4</v>
      </c>
      <c r="O23" s="3">
        <f t="shared" si="2"/>
        <v>2</v>
      </c>
      <c r="P23">
        <v>151703</v>
      </c>
      <c r="Q23">
        <f>Employee_Data[[#This Row],[Annual Salary]] * (1 + Employee_Data[[#This Row],[Bonus %]])</f>
        <v>183560.63</v>
      </c>
      <c r="R23">
        <v>0.21</v>
      </c>
      <c r="S23" t="s">
        <v>23</v>
      </c>
      <c r="T23" t="s">
        <v>65</v>
      </c>
      <c r="U23" s="1"/>
    </row>
    <row r="24" spans="1:21" x14ac:dyDescent="0.25">
      <c r="A24" t="s">
        <v>117</v>
      </c>
      <c r="B24" t="s">
        <v>118</v>
      </c>
      <c r="C24" t="s">
        <v>116</v>
      </c>
      <c r="D24" t="str">
        <f>CONCATENATE(Employee_Data[[#This Row],[First Name]]," ",Employee_Data[[#This Row],[Last Name]])</f>
        <v>Logan Rivera</v>
      </c>
      <c r="E24" t="s">
        <v>28</v>
      </c>
      <c r="F24">
        <v>59</v>
      </c>
      <c r="G24">
        <f>Constante!$A$2-Employee_Data[[#This Row],[Age]]</f>
        <v>6</v>
      </c>
      <c r="H24" t="s">
        <v>37</v>
      </c>
      <c r="I24" t="s">
        <v>20</v>
      </c>
      <c r="J24" t="s">
        <v>21</v>
      </c>
      <c r="K24" t="s">
        <v>102</v>
      </c>
      <c r="L24" s="1">
        <v>37400</v>
      </c>
      <c r="M24" s="2">
        <f t="shared" si="0"/>
        <v>2002</v>
      </c>
      <c r="N24" s="3">
        <f t="shared" si="1"/>
        <v>5</v>
      </c>
      <c r="O24" s="3">
        <f t="shared" si="2"/>
        <v>24</v>
      </c>
      <c r="P24">
        <v>172787</v>
      </c>
      <c r="Q24">
        <f>Employee_Data[[#This Row],[Annual Salary]] * (1 + Employee_Data[[#This Row],[Bonus %]])</f>
        <v>221167.36000000002</v>
      </c>
      <c r="R24">
        <v>0.28000000000000003</v>
      </c>
      <c r="S24" t="s">
        <v>112</v>
      </c>
      <c r="T24" t="s">
        <v>119</v>
      </c>
      <c r="U24" s="1"/>
    </row>
    <row r="25" spans="1:21" x14ac:dyDescent="0.25">
      <c r="A25" t="s">
        <v>120</v>
      </c>
      <c r="B25" t="s">
        <v>121</v>
      </c>
      <c r="C25" t="s">
        <v>122</v>
      </c>
      <c r="D25" t="str">
        <f>CONCATENATE(Employee_Data[[#This Row],[First Name]]," ",Employee_Data[[#This Row],[Last Name]])</f>
        <v>Leonardo Dixon</v>
      </c>
      <c r="E25" t="s">
        <v>28</v>
      </c>
      <c r="F25">
        <v>37</v>
      </c>
      <c r="G25">
        <f>Constante!$A$2-Employee_Data[[#This Row],[Age]]</f>
        <v>28</v>
      </c>
      <c r="H25" t="s">
        <v>64</v>
      </c>
      <c r="I25" t="s">
        <v>55</v>
      </c>
      <c r="J25" t="s">
        <v>39</v>
      </c>
      <c r="K25" t="s">
        <v>40</v>
      </c>
      <c r="L25" s="1">
        <v>43713</v>
      </c>
      <c r="M25" s="2">
        <f t="shared" si="0"/>
        <v>2019</v>
      </c>
      <c r="N25" s="3">
        <f t="shared" si="1"/>
        <v>9</v>
      </c>
      <c r="O25" s="3">
        <f t="shared" si="2"/>
        <v>5</v>
      </c>
      <c r="P25">
        <v>49998</v>
      </c>
      <c r="Q25">
        <f>Employee_Data[[#This Row],[Annual Salary]] * (1 + Employee_Data[[#This Row],[Bonus %]])</f>
        <v>49998</v>
      </c>
      <c r="R25">
        <v>0</v>
      </c>
      <c r="S25" t="s">
        <v>23</v>
      </c>
      <c r="T25" t="s">
        <v>24</v>
      </c>
      <c r="U25" s="1"/>
    </row>
    <row r="26" spans="1:21" x14ac:dyDescent="0.25">
      <c r="A26" t="s">
        <v>123</v>
      </c>
      <c r="B26" t="s">
        <v>124</v>
      </c>
      <c r="C26" t="s">
        <v>125</v>
      </c>
      <c r="D26" t="str">
        <f>CONCATENATE(Employee_Data[[#This Row],[First Name]]," ",Employee_Data[[#This Row],[Last Name]])</f>
        <v>Mateo Her</v>
      </c>
      <c r="E26" t="s">
        <v>28</v>
      </c>
      <c r="F26">
        <v>44</v>
      </c>
      <c r="G26">
        <f>Constante!$A$2-Employee_Data[[#This Row],[Age]]</f>
        <v>21</v>
      </c>
      <c r="H26" t="s">
        <v>95</v>
      </c>
      <c r="I26" t="s">
        <v>55</v>
      </c>
      <c r="J26" t="s">
        <v>39</v>
      </c>
      <c r="K26" t="s">
        <v>31</v>
      </c>
      <c r="L26" s="1">
        <v>41700</v>
      </c>
      <c r="M26" s="2">
        <f t="shared" si="0"/>
        <v>2014</v>
      </c>
      <c r="N26" s="3">
        <f t="shared" si="1"/>
        <v>3</v>
      </c>
      <c r="O26" s="3">
        <f t="shared" si="2"/>
        <v>2</v>
      </c>
      <c r="P26">
        <v>207172</v>
      </c>
      <c r="Q26">
        <f>Employee_Data[[#This Row],[Annual Salary]] * (1 + Employee_Data[[#This Row],[Bonus %]])</f>
        <v>271395.32</v>
      </c>
      <c r="R26">
        <v>0.31</v>
      </c>
      <c r="S26" t="s">
        <v>32</v>
      </c>
      <c r="T26" t="s">
        <v>33</v>
      </c>
      <c r="U26" s="1"/>
    </row>
    <row r="27" spans="1:21" x14ac:dyDescent="0.25">
      <c r="A27" t="s">
        <v>126</v>
      </c>
      <c r="B27" t="s">
        <v>127</v>
      </c>
      <c r="C27" t="s">
        <v>128</v>
      </c>
      <c r="D27" t="str">
        <f>CONCATENATE(Employee_Data[[#This Row],[First Name]]," ",Employee_Data[[#This Row],[Last Name]])</f>
        <v>Jose Henderson</v>
      </c>
      <c r="E27" t="s">
        <v>28</v>
      </c>
      <c r="F27">
        <v>41</v>
      </c>
      <c r="G27">
        <f>Constante!$A$2-Employee_Data[[#This Row],[Age]]</f>
        <v>24</v>
      </c>
      <c r="H27" t="s">
        <v>37</v>
      </c>
      <c r="I27" t="s">
        <v>76</v>
      </c>
      <c r="J27" t="s">
        <v>39</v>
      </c>
      <c r="K27" t="s">
        <v>22</v>
      </c>
      <c r="L27" s="1">
        <v>42111</v>
      </c>
      <c r="M27" s="2">
        <f t="shared" si="0"/>
        <v>2015</v>
      </c>
      <c r="N27" s="3">
        <f t="shared" si="1"/>
        <v>4</v>
      </c>
      <c r="O27" s="3">
        <f t="shared" si="2"/>
        <v>17</v>
      </c>
      <c r="P27">
        <v>152239</v>
      </c>
      <c r="Q27">
        <f>Employee_Data[[#This Row],[Annual Salary]] * (1 + Employee_Data[[#This Row],[Bonus %]])</f>
        <v>187253.97</v>
      </c>
      <c r="R27">
        <v>0.23</v>
      </c>
      <c r="S27" t="s">
        <v>23</v>
      </c>
      <c r="T27" t="s">
        <v>105</v>
      </c>
      <c r="U27" s="1"/>
    </row>
    <row r="28" spans="1:21" x14ac:dyDescent="0.25">
      <c r="A28" t="s">
        <v>129</v>
      </c>
      <c r="B28" t="s">
        <v>130</v>
      </c>
      <c r="C28" t="s">
        <v>131</v>
      </c>
      <c r="D28" t="str">
        <f>CONCATENATE(Employee_Data[[#This Row],[First Name]]," ",Employee_Data[[#This Row],[Last Name]])</f>
        <v>Abigail Mejia</v>
      </c>
      <c r="E28" t="s">
        <v>18</v>
      </c>
      <c r="F28">
        <v>56</v>
      </c>
      <c r="G28">
        <f>Constante!$A$2-Employee_Data[[#This Row],[Age]]</f>
        <v>9</v>
      </c>
      <c r="H28" t="s">
        <v>132</v>
      </c>
      <c r="I28" t="s">
        <v>81</v>
      </c>
      <c r="J28" t="s">
        <v>56</v>
      </c>
      <c r="K28" t="s">
        <v>102</v>
      </c>
      <c r="L28" s="1">
        <v>38388</v>
      </c>
      <c r="M28" s="2">
        <f t="shared" si="0"/>
        <v>2005</v>
      </c>
      <c r="N28" s="3">
        <f t="shared" si="1"/>
        <v>2</v>
      </c>
      <c r="O28" s="3">
        <f t="shared" si="2"/>
        <v>5</v>
      </c>
      <c r="P28">
        <v>98581</v>
      </c>
      <c r="Q28">
        <f>Employee_Data[[#This Row],[Annual Salary]] * (1 + Employee_Data[[#This Row],[Bonus %]])</f>
        <v>98581</v>
      </c>
      <c r="R28">
        <v>0</v>
      </c>
      <c r="S28" t="s">
        <v>112</v>
      </c>
      <c r="T28" t="s">
        <v>119</v>
      </c>
      <c r="U28" s="1"/>
    </row>
    <row r="29" spans="1:21" x14ac:dyDescent="0.25">
      <c r="A29" t="s">
        <v>133</v>
      </c>
      <c r="B29" t="s">
        <v>134</v>
      </c>
      <c r="C29" t="s">
        <v>135</v>
      </c>
      <c r="D29" t="str">
        <f>CONCATENATE(Employee_Data[[#This Row],[First Name]]," ",Employee_Data[[#This Row],[Last Name]])</f>
        <v>Wyatt Chin</v>
      </c>
      <c r="E29" t="s">
        <v>28</v>
      </c>
      <c r="F29">
        <v>43</v>
      </c>
      <c r="G29">
        <f>Constante!$A$2-Employee_Data[[#This Row],[Age]]</f>
        <v>22</v>
      </c>
      <c r="H29" t="s">
        <v>95</v>
      </c>
      <c r="I29" t="s">
        <v>81</v>
      </c>
      <c r="J29" t="s">
        <v>39</v>
      </c>
      <c r="K29" t="s">
        <v>31</v>
      </c>
      <c r="L29" s="1">
        <v>38145</v>
      </c>
      <c r="M29" s="2">
        <f t="shared" si="0"/>
        <v>2004</v>
      </c>
      <c r="N29" s="3">
        <f t="shared" si="1"/>
        <v>6</v>
      </c>
      <c r="O29" s="3">
        <f t="shared" si="2"/>
        <v>7</v>
      </c>
      <c r="P29">
        <v>246231</v>
      </c>
      <c r="Q29">
        <f>Employee_Data[[#This Row],[Annual Salary]] * (1 + Employee_Data[[#This Row],[Bonus %]])</f>
        <v>322562.61</v>
      </c>
      <c r="R29">
        <v>0.31</v>
      </c>
      <c r="S29" t="s">
        <v>23</v>
      </c>
      <c r="T29" t="s">
        <v>24</v>
      </c>
      <c r="U29" s="1"/>
    </row>
    <row r="30" spans="1:21" x14ac:dyDescent="0.25">
      <c r="A30" t="s">
        <v>136</v>
      </c>
      <c r="B30" t="s">
        <v>137</v>
      </c>
      <c r="C30" t="s">
        <v>138</v>
      </c>
      <c r="D30" t="str">
        <f>CONCATENATE(Employee_Data[[#This Row],[First Name]]," ",Employee_Data[[#This Row],[Last Name]])</f>
        <v>Carson Lu</v>
      </c>
      <c r="E30" t="s">
        <v>28</v>
      </c>
      <c r="F30">
        <v>64</v>
      </c>
      <c r="G30">
        <f>Constante!$A$2-Employee_Data[[#This Row],[Age]]</f>
        <v>1</v>
      </c>
      <c r="H30" t="s">
        <v>139</v>
      </c>
      <c r="I30" t="s">
        <v>81</v>
      </c>
      <c r="J30" t="s">
        <v>39</v>
      </c>
      <c r="K30" t="s">
        <v>31</v>
      </c>
      <c r="L30" s="1">
        <v>35403</v>
      </c>
      <c r="M30" s="2">
        <f t="shared" si="0"/>
        <v>1996</v>
      </c>
      <c r="N30" s="3">
        <f t="shared" si="1"/>
        <v>12</v>
      </c>
      <c r="O30" s="3">
        <f t="shared" si="2"/>
        <v>4</v>
      </c>
      <c r="P30">
        <v>99354</v>
      </c>
      <c r="Q30">
        <f>Employee_Data[[#This Row],[Annual Salary]] * (1 + Employee_Data[[#This Row],[Bonus %]])</f>
        <v>111276.48000000001</v>
      </c>
      <c r="R30">
        <v>0.12</v>
      </c>
      <c r="S30" t="s">
        <v>32</v>
      </c>
      <c r="T30" t="s">
        <v>140</v>
      </c>
      <c r="U30" s="1"/>
    </row>
    <row r="31" spans="1:21" x14ac:dyDescent="0.25">
      <c r="A31" t="s">
        <v>141</v>
      </c>
      <c r="B31" t="s">
        <v>142</v>
      </c>
      <c r="C31" t="s">
        <v>143</v>
      </c>
      <c r="D31" t="str">
        <f>CONCATENATE(Employee_Data[[#This Row],[First Name]]," ",Employee_Data[[#This Row],[Last Name]])</f>
        <v>Dylan Choi</v>
      </c>
      <c r="E31" t="s">
        <v>28</v>
      </c>
      <c r="F31">
        <v>63</v>
      </c>
      <c r="G31">
        <f>Constante!$A$2-Employee_Data[[#This Row],[Age]]</f>
        <v>2</v>
      </c>
      <c r="H31" t="s">
        <v>95</v>
      </c>
      <c r="I31" t="s">
        <v>20</v>
      </c>
      <c r="J31" t="s">
        <v>56</v>
      </c>
      <c r="K31" t="s">
        <v>31</v>
      </c>
      <c r="L31" s="1">
        <v>41040</v>
      </c>
      <c r="M31" s="2">
        <f t="shared" si="0"/>
        <v>2012</v>
      </c>
      <c r="N31" s="3">
        <f t="shared" si="1"/>
        <v>5</v>
      </c>
      <c r="O31" s="3">
        <f t="shared" si="2"/>
        <v>11</v>
      </c>
      <c r="P31">
        <v>231141</v>
      </c>
      <c r="Q31">
        <f>Employee_Data[[#This Row],[Annual Salary]] * (1 + Employee_Data[[#This Row],[Bonus %]])</f>
        <v>309728.94</v>
      </c>
      <c r="R31">
        <v>0.34</v>
      </c>
      <c r="S31" t="s">
        <v>32</v>
      </c>
      <c r="T31" t="s">
        <v>140</v>
      </c>
      <c r="U31" s="1"/>
    </row>
    <row r="32" spans="1:21" x14ac:dyDescent="0.25">
      <c r="A32" t="s">
        <v>144</v>
      </c>
      <c r="B32" t="s">
        <v>145</v>
      </c>
      <c r="C32" t="s">
        <v>146</v>
      </c>
      <c r="D32" t="str">
        <f>CONCATENATE(Employee_Data[[#This Row],[First Name]]," ",Employee_Data[[#This Row],[Last Name]])</f>
        <v>Ezekiel Kumar</v>
      </c>
      <c r="E32" t="s">
        <v>28</v>
      </c>
      <c r="F32">
        <v>28</v>
      </c>
      <c r="G32">
        <f>Constante!$A$2-Employee_Data[[#This Row],[Age]]</f>
        <v>37</v>
      </c>
      <c r="H32" t="s">
        <v>147</v>
      </c>
      <c r="I32" t="s">
        <v>20</v>
      </c>
      <c r="J32" t="s">
        <v>21</v>
      </c>
      <c r="K32" t="s">
        <v>31</v>
      </c>
      <c r="L32" s="1">
        <v>42911</v>
      </c>
      <c r="M32" s="2">
        <f t="shared" si="0"/>
        <v>2017</v>
      </c>
      <c r="N32" s="3">
        <f t="shared" si="1"/>
        <v>6</v>
      </c>
      <c r="O32" s="3">
        <f t="shared" si="2"/>
        <v>25</v>
      </c>
      <c r="P32">
        <v>54775</v>
      </c>
      <c r="Q32">
        <f>Employee_Data[[#This Row],[Annual Salary]] * (1 + Employee_Data[[#This Row],[Bonus %]])</f>
        <v>54775</v>
      </c>
      <c r="R32">
        <v>0</v>
      </c>
      <c r="S32" t="s">
        <v>23</v>
      </c>
      <c r="T32" t="s">
        <v>105</v>
      </c>
      <c r="U32" s="1"/>
    </row>
    <row r="33" spans="1:21" x14ac:dyDescent="0.25">
      <c r="A33" t="s">
        <v>148</v>
      </c>
      <c r="B33" t="s">
        <v>149</v>
      </c>
      <c r="C33" t="s">
        <v>150</v>
      </c>
      <c r="D33" t="str">
        <f>CONCATENATE(Employee_Data[[#This Row],[First Name]]," ",Employee_Data[[#This Row],[Last Name]])</f>
        <v>Dominic Guzman</v>
      </c>
      <c r="E33" t="s">
        <v>28</v>
      </c>
      <c r="F33">
        <v>65</v>
      </c>
      <c r="G33">
        <f>Constante!$A$2-Employee_Data[[#This Row],[Age]]</f>
        <v>0</v>
      </c>
      <c r="H33" t="s">
        <v>64</v>
      </c>
      <c r="I33" t="s">
        <v>38</v>
      </c>
      <c r="J33" t="s">
        <v>30</v>
      </c>
      <c r="K33" t="s">
        <v>102</v>
      </c>
      <c r="L33" s="1">
        <v>38123</v>
      </c>
      <c r="M33" s="2">
        <f t="shared" si="0"/>
        <v>2004</v>
      </c>
      <c r="N33" s="3">
        <f t="shared" si="1"/>
        <v>5</v>
      </c>
      <c r="O33" s="3">
        <f t="shared" si="2"/>
        <v>16</v>
      </c>
      <c r="P33">
        <v>55499</v>
      </c>
      <c r="Q33">
        <f>Employee_Data[[#This Row],[Annual Salary]] * (1 + Employee_Data[[#This Row],[Bonus %]])</f>
        <v>55499</v>
      </c>
      <c r="R33">
        <v>0</v>
      </c>
      <c r="S33" t="s">
        <v>112</v>
      </c>
      <c r="T33" t="s">
        <v>113</v>
      </c>
      <c r="U33" s="1"/>
    </row>
    <row r="34" spans="1:21" x14ac:dyDescent="0.25">
      <c r="A34" t="s">
        <v>151</v>
      </c>
      <c r="B34" t="s">
        <v>152</v>
      </c>
      <c r="C34" t="s">
        <v>99</v>
      </c>
      <c r="D34" t="str">
        <f>CONCATENATE(Employee_Data[[#This Row],[First Name]]," ",Employee_Data[[#This Row],[Last Name]])</f>
        <v>Angel Powell</v>
      </c>
      <c r="E34" t="s">
        <v>28</v>
      </c>
      <c r="F34">
        <v>61</v>
      </c>
      <c r="G34">
        <f>Constante!$A$2-Employee_Data[[#This Row],[Age]]</f>
        <v>4</v>
      </c>
      <c r="H34" t="s">
        <v>153</v>
      </c>
      <c r="I34" t="s">
        <v>55</v>
      </c>
      <c r="J34" t="s">
        <v>21</v>
      </c>
      <c r="K34" t="s">
        <v>40</v>
      </c>
      <c r="L34" s="1">
        <v>39640</v>
      </c>
      <c r="M34" s="2">
        <f t="shared" si="0"/>
        <v>2008</v>
      </c>
      <c r="N34" s="3">
        <f t="shared" si="1"/>
        <v>7</v>
      </c>
      <c r="O34" s="3">
        <f t="shared" si="2"/>
        <v>11</v>
      </c>
      <c r="P34">
        <v>66521</v>
      </c>
      <c r="Q34">
        <f>Employee_Data[[#This Row],[Annual Salary]] * (1 + Employee_Data[[#This Row],[Bonus %]])</f>
        <v>66521</v>
      </c>
      <c r="R34">
        <v>0</v>
      </c>
      <c r="S34" t="s">
        <v>23</v>
      </c>
      <c r="T34" t="s">
        <v>24</v>
      </c>
      <c r="U34" s="1"/>
    </row>
    <row r="35" spans="1:21" x14ac:dyDescent="0.25">
      <c r="A35" t="s">
        <v>154</v>
      </c>
      <c r="B35" t="s">
        <v>124</v>
      </c>
      <c r="C35" t="s">
        <v>155</v>
      </c>
      <c r="D35" t="str">
        <f>CONCATENATE(Employee_Data[[#This Row],[First Name]]," ",Employee_Data[[#This Row],[Last Name]])</f>
        <v>Mateo Vu</v>
      </c>
      <c r="E35" t="s">
        <v>28</v>
      </c>
      <c r="F35">
        <v>30</v>
      </c>
      <c r="G35">
        <f>Constante!$A$2-Employee_Data[[#This Row],[Age]]</f>
        <v>35</v>
      </c>
      <c r="H35" t="s">
        <v>54</v>
      </c>
      <c r="I35" t="s">
        <v>55</v>
      </c>
      <c r="J35" t="s">
        <v>39</v>
      </c>
      <c r="K35" t="s">
        <v>31</v>
      </c>
      <c r="L35" s="1">
        <v>42642</v>
      </c>
      <c r="M35" s="2">
        <f t="shared" si="0"/>
        <v>2016</v>
      </c>
      <c r="N35" s="3">
        <f t="shared" si="1"/>
        <v>9</v>
      </c>
      <c r="O35" s="3">
        <f t="shared" si="2"/>
        <v>29</v>
      </c>
      <c r="P35">
        <v>591</v>
      </c>
      <c r="Q35">
        <f>Employee_Data[[#This Row],[Annual Salary]] * (1 + Employee_Data[[#This Row],[Bonus %]])</f>
        <v>591</v>
      </c>
      <c r="R35">
        <v>0</v>
      </c>
      <c r="S35" t="s">
        <v>32</v>
      </c>
      <c r="T35" t="s">
        <v>33</v>
      </c>
      <c r="U35" s="1"/>
    </row>
    <row r="36" spans="1:21" x14ac:dyDescent="0.25">
      <c r="A36" t="s">
        <v>156</v>
      </c>
      <c r="B36" t="s">
        <v>157</v>
      </c>
      <c r="C36" t="s">
        <v>158</v>
      </c>
      <c r="D36" t="str">
        <f>CONCATENATE(Employee_Data[[#This Row],[First Name]]," ",Employee_Data[[#This Row],[Last Name]])</f>
        <v>Caroline Jenkins</v>
      </c>
      <c r="E36" t="s">
        <v>18</v>
      </c>
      <c r="F36">
        <v>27</v>
      </c>
      <c r="G36">
        <f>Constante!$A$2-Employee_Data[[#This Row],[Age]]</f>
        <v>38</v>
      </c>
      <c r="H36" t="s">
        <v>64</v>
      </c>
      <c r="I36" t="s">
        <v>38</v>
      </c>
      <c r="J36" t="s">
        <v>21</v>
      </c>
      <c r="K36" t="s">
        <v>40</v>
      </c>
      <c r="L36" s="1">
        <v>43226</v>
      </c>
      <c r="M36" s="2">
        <f t="shared" si="0"/>
        <v>2018</v>
      </c>
      <c r="N36" s="3">
        <f t="shared" si="1"/>
        <v>5</v>
      </c>
      <c r="O36" s="3">
        <f t="shared" si="2"/>
        <v>6</v>
      </c>
      <c r="P36">
        <v>49011</v>
      </c>
      <c r="Q36">
        <f>Employee_Data[[#This Row],[Annual Salary]] * (1 + Employee_Data[[#This Row],[Bonus %]])</f>
        <v>49011</v>
      </c>
      <c r="R36">
        <v>0</v>
      </c>
      <c r="S36" t="s">
        <v>23</v>
      </c>
      <c r="T36" t="s">
        <v>41</v>
      </c>
      <c r="U36" s="1"/>
    </row>
    <row r="37" spans="1:21" x14ac:dyDescent="0.25">
      <c r="A37" t="s">
        <v>159</v>
      </c>
      <c r="B37" t="s">
        <v>160</v>
      </c>
      <c r="C37" t="s">
        <v>161</v>
      </c>
      <c r="D37" t="str">
        <f>CONCATENATE(Employee_Data[[#This Row],[First Name]]," ",Employee_Data[[#This Row],[Last Name]])</f>
        <v>Nora Brown</v>
      </c>
      <c r="E37" t="s">
        <v>18</v>
      </c>
      <c r="F37">
        <v>32</v>
      </c>
      <c r="G37">
        <f>Constante!$A$2-Employee_Data[[#This Row],[Age]]</f>
        <v>33</v>
      </c>
      <c r="H37" t="s">
        <v>162</v>
      </c>
      <c r="I37" t="s">
        <v>20</v>
      </c>
      <c r="J37" t="s">
        <v>30</v>
      </c>
      <c r="K37" t="s">
        <v>40</v>
      </c>
      <c r="L37" s="1">
        <v>41681</v>
      </c>
      <c r="M37" s="2">
        <f t="shared" si="0"/>
        <v>2014</v>
      </c>
      <c r="N37" s="3">
        <f t="shared" si="1"/>
        <v>2</v>
      </c>
      <c r="O37" s="3">
        <f t="shared" si="2"/>
        <v>11</v>
      </c>
      <c r="P37">
        <v>99575</v>
      </c>
      <c r="Q37">
        <f>Employee_Data[[#This Row],[Annual Salary]] * (1 + Employee_Data[[#This Row],[Bonus %]])</f>
        <v>99575</v>
      </c>
      <c r="R37">
        <v>0</v>
      </c>
      <c r="S37" t="s">
        <v>23</v>
      </c>
      <c r="T37" t="s">
        <v>47</v>
      </c>
      <c r="U37" s="1"/>
    </row>
    <row r="38" spans="1:21" x14ac:dyDescent="0.25">
      <c r="A38" t="s">
        <v>163</v>
      </c>
      <c r="B38" t="s">
        <v>164</v>
      </c>
      <c r="C38" t="s">
        <v>165</v>
      </c>
      <c r="D38" t="str">
        <f>CONCATENATE(Employee_Data[[#This Row],[First Name]]," ",Employee_Data[[#This Row],[Last Name]])</f>
        <v>Adeline Huang</v>
      </c>
      <c r="E38" t="s">
        <v>18</v>
      </c>
      <c r="F38">
        <v>34</v>
      </c>
      <c r="G38">
        <f>Constante!$A$2-Employee_Data[[#This Row],[Age]]</f>
        <v>31</v>
      </c>
      <c r="H38" t="s">
        <v>80</v>
      </c>
      <c r="I38" t="s">
        <v>81</v>
      </c>
      <c r="J38" t="s">
        <v>30</v>
      </c>
      <c r="K38" t="s">
        <v>31</v>
      </c>
      <c r="L38" s="1">
        <v>43815</v>
      </c>
      <c r="M38" s="2">
        <f t="shared" si="0"/>
        <v>2019</v>
      </c>
      <c r="N38" s="3">
        <f t="shared" si="1"/>
        <v>12</v>
      </c>
      <c r="O38" s="3">
        <f t="shared" si="2"/>
        <v>16</v>
      </c>
      <c r="P38">
        <v>99989</v>
      </c>
      <c r="Q38">
        <f>Employee_Data[[#This Row],[Annual Salary]] * (1 + Employee_Data[[#This Row],[Bonus %]])</f>
        <v>99989</v>
      </c>
      <c r="R38">
        <v>0</v>
      </c>
      <c r="S38" t="s">
        <v>32</v>
      </c>
      <c r="T38" t="s">
        <v>166</v>
      </c>
      <c r="U38" s="1"/>
    </row>
    <row r="39" spans="1:21" x14ac:dyDescent="0.25">
      <c r="A39" t="s">
        <v>167</v>
      </c>
      <c r="B39" t="s">
        <v>168</v>
      </c>
      <c r="C39" t="s">
        <v>169</v>
      </c>
      <c r="D39" t="str">
        <f>CONCATENATE(Employee_Data[[#This Row],[First Name]]," ",Employee_Data[[#This Row],[Last Name]])</f>
        <v>Jackson Perry</v>
      </c>
      <c r="E39" t="s">
        <v>28</v>
      </c>
      <c r="F39">
        <v>27</v>
      </c>
      <c r="G39">
        <f>Constante!$A$2-Employee_Data[[#This Row],[Age]]</f>
        <v>38</v>
      </c>
      <c r="H39" t="s">
        <v>95</v>
      </c>
      <c r="I39" t="s">
        <v>96</v>
      </c>
      <c r="J39" t="s">
        <v>21</v>
      </c>
      <c r="K39" t="s">
        <v>40</v>
      </c>
      <c r="L39" s="1">
        <v>43758</v>
      </c>
      <c r="M39" s="2">
        <f t="shared" si="0"/>
        <v>2019</v>
      </c>
      <c r="N39" s="3">
        <f t="shared" si="1"/>
        <v>10</v>
      </c>
      <c r="O39" s="3">
        <f t="shared" si="2"/>
        <v>20</v>
      </c>
      <c r="P39">
        <v>25642</v>
      </c>
      <c r="Q39">
        <f>Employee_Data[[#This Row],[Annual Salary]] * (1 + Employee_Data[[#This Row],[Bonus %]])</f>
        <v>33334.6</v>
      </c>
      <c r="R39">
        <v>0.3</v>
      </c>
      <c r="S39" t="s">
        <v>23</v>
      </c>
      <c r="T39" t="s">
        <v>50</v>
      </c>
      <c r="U39" s="1"/>
    </row>
    <row r="40" spans="1:21" x14ac:dyDescent="0.25">
      <c r="A40" t="s">
        <v>170</v>
      </c>
      <c r="B40" t="s">
        <v>171</v>
      </c>
      <c r="C40" t="s">
        <v>172</v>
      </c>
      <c r="D40" t="str">
        <f>CONCATENATE(Employee_Data[[#This Row],[First Name]]," ",Employee_Data[[#This Row],[Last Name]])</f>
        <v>Riley Padilla</v>
      </c>
      <c r="E40" t="s">
        <v>18</v>
      </c>
      <c r="F40">
        <v>35</v>
      </c>
      <c r="G40">
        <f>Constante!$A$2-Employee_Data[[#This Row],[Age]]</f>
        <v>30</v>
      </c>
      <c r="H40" t="s">
        <v>29</v>
      </c>
      <c r="I40" t="s">
        <v>20</v>
      </c>
      <c r="J40" t="s">
        <v>30</v>
      </c>
      <c r="K40" t="s">
        <v>102</v>
      </c>
      <c r="L40" s="1">
        <v>41409</v>
      </c>
      <c r="M40" s="2">
        <f t="shared" si="0"/>
        <v>2013</v>
      </c>
      <c r="N40" s="3">
        <f t="shared" si="1"/>
        <v>5</v>
      </c>
      <c r="O40" s="3">
        <f t="shared" si="2"/>
        <v>15</v>
      </c>
      <c r="P40">
        <v>7894</v>
      </c>
      <c r="Q40">
        <f>Employee_Data[[#This Row],[Annual Salary]] * (1 + Employee_Data[[#This Row],[Bonus %]])</f>
        <v>7894</v>
      </c>
      <c r="R40">
        <v>0</v>
      </c>
      <c r="S40" t="s">
        <v>23</v>
      </c>
      <c r="T40" t="s">
        <v>65</v>
      </c>
      <c r="U40" s="1"/>
    </row>
    <row r="41" spans="1:21" x14ac:dyDescent="0.25">
      <c r="A41" t="s">
        <v>173</v>
      </c>
      <c r="B41" t="s">
        <v>174</v>
      </c>
      <c r="C41" t="s">
        <v>175</v>
      </c>
      <c r="D41" t="str">
        <f>CONCATENATE(Employee_Data[[#This Row],[First Name]]," ",Employee_Data[[#This Row],[Last Name]])</f>
        <v>Leah Pena</v>
      </c>
      <c r="E41" t="s">
        <v>18</v>
      </c>
      <c r="F41">
        <v>57</v>
      </c>
      <c r="G41">
        <f>Constante!$A$2-Employee_Data[[#This Row],[Age]]</f>
        <v>8</v>
      </c>
      <c r="H41" t="s">
        <v>162</v>
      </c>
      <c r="I41" t="s">
        <v>20</v>
      </c>
      <c r="J41" t="s">
        <v>56</v>
      </c>
      <c r="K41" t="s">
        <v>102</v>
      </c>
      <c r="L41" s="1">
        <v>34337</v>
      </c>
      <c r="M41" s="2">
        <f t="shared" si="0"/>
        <v>1994</v>
      </c>
      <c r="N41" s="3">
        <f t="shared" si="1"/>
        <v>1</v>
      </c>
      <c r="O41" s="3">
        <f t="shared" si="2"/>
        <v>3</v>
      </c>
      <c r="P41">
        <v>82872</v>
      </c>
      <c r="Q41">
        <f>Employee_Data[[#This Row],[Annual Salary]] * (1 + Employee_Data[[#This Row],[Bonus %]])</f>
        <v>82872</v>
      </c>
      <c r="R41">
        <v>0</v>
      </c>
      <c r="S41" t="s">
        <v>112</v>
      </c>
      <c r="T41" t="s">
        <v>113</v>
      </c>
      <c r="U41" s="1"/>
    </row>
    <row r="42" spans="1:21" x14ac:dyDescent="0.25">
      <c r="A42" t="s">
        <v>176</v>
      </c>
      <c r="B42" t="s">
        <v>177</v>
      </c>
      <c r="C42" t="s">
        <v>178</v>
      </c>
      <c r="D42" t="str">
        <f>CONCATENATE(Employee_Data[[#This Row],[First Name]]," ",Employee_Data[[#This Row],[Last Name]])</f>
        <v>Owen Lam</v>
      </c>
      <c r="E42" t="s">
        <v>28</v>
      </c>
      <c r="F42">
        <v>30</v>
      </c>
      <c r="G42">
        <f>Constante!$A$2-Employee_Data[[#This Row],[Age]]</f>
        <v>35</v>
      </c>
      <c r="H42" t="s">
        <v>179</v>
      </c>
      <c r="I42" t="s">
        <v>76</v>
      </c>
      <c r="J42" t="s">
        <v>39</v>
      </c>
      <c r="K42" t="s">
        <v>31</v>
      </c>
      <c r="L42" s="1">
        <v>42884</v>
      </c>
      <c r="M42" s="2">
        <f t="shared" si="0"/>
        <v>2017</v>
      </c>
      <c r="N42" s="3">
        <f t="shared" si="1"/>
        <v>5</v>
      </c>
      <c r="O42" s="3">
        <f t="shared" si="2"/>
        <v>29</v>
      </c>
      <c r="P42">
        <v>86317</v>
      </c>
      <c r="Q42">
        <f>Employee_Data[[#This Row],[Annual Salary]] * (1 + Employee_Data[[#This Row],[Bonus %]])</f>
        <v>86317</v>
      </c>
      <c r="R42">
        <v>0</v>
      </c>
      <c r="S42" t="s">
        <v>32</v>
      </c>
      <c r="T42" t="s">
        <v>166</v>
      </c>
      <c r="U42" s="1">
        <v>42932</v>
      </c>
    </row>
    <row r="43" spans="1:21" x14ac:dyDescent="0.25">
      <c r="A43" t="s">
        <v>180</v>
      </c>
      <c r="B43" t="s">
        <v>181</v>
      </c>
      <c r="C43" t="s">
        <v>182</v>
      </c>
      <c r="D43" t="str">
        <f>CONCATENATE(Employee_Data[[#This Row],[First Name]]," ",Employee_Data[[#This Row],[Last Name]])</f>
        <v>Kennedy Foster</v>
      </c>
      <c r="E43" t="s">
        <v>18</v>
      </c>
      <c r="F43">
        <v>53</v>
      </c>
      <c r="G43">
        <f>Constante!$A$2-Employee_Data[[#This Row],[Age]]</f>
        <v>12</v>
      </c>
      <c r="H43" t="s">
        <v>60</v>
      </c>
      <c r="I43" t="s">
        <v>96</v>
      </c>
      <c r="J43" t="s">
        <v>39</v>
      </c>
      <c r="K43" t="s">
        <v>40</v>
      </c>
      <c r="L43" s="1">
        <v>41601</v>
      </c>
      <c r="M43" s="2">
        <f t="shared" si="0"/>
        <v>2013</v>
      </c>
      <c r="N43" s="3">
        <f t="shared" si="1"/>
        <v>11</v>
      </c>
      <c r="O43" s="3">
        <f t="shared" si="2"/>
        <v>23</v>
      </c>
      <c r="P43">
        <v>113135</v>
      </c>
      <c r="Q43">
        <f>Employee_Data[[#This Row],[Annual Salary]] * (1 + Employee_Data[[#This Row],[Bonus %]])</f>
        <v>118791.75</v>
      </c>
      <c r="R43">
        <v>0.05</v>
      </c>
      <c r="S43" t="s">
        <v>23</v>
      </c>
      <c r="T43" t="s">
        <v>47</v>
      </c>
      <c r="U43" s="1"/>
    </row>
    <row r="44" spans="1:21" x14ac:dyDescent="0.25">
      <c r="A44" t="s">
        <v>183</v>
      </c>
      <c r="B44" t="s">
        <v>184</v>
      </c>
      <c r="C44" t="s">
        <v>185</v>
      </c>
      <c r="D44" t="str">
        <f>CONCATENATE(Employee_Data[[#This Row],[First Name]]," ",Employee_Data[[#This Row],[Last Name]])</f>
        <v>John Moore</v>
      </c>
      <c r="E44" t="s">
        <v>28</v>
      </c>
      <c r="F44">
        <v>52</v>
      </c>
      <c r="G44">
        <f>Constante!$A$2-Employee_Data[[#This Row],[Age]]</f>
        <v>13</v>
      </c>
      <c r="H44" t="s">
        <v>95</v>
      </c>
      <c r="I44" t="s">
        <v>20</v>
      </c>
      <c r="J44" t="s">
        <v>39</v>
      </c>
      <c r="K44" t="s">
        <v>40</v>
      </c>
      <c r="L44" s="1">
        <v>38664</v>
      </c>
      <c r="M44" s="2">
        <f t="shared" si="0"/>
        <v>2005</v>
      </c>
      <c r="N44" s="3">
        <f t="shared" si="1"/>
        <v>11</v>
      </c>
      <c r="O44" s="3">
        <f t="shared" si="2"/>
        <v>8</v>
      </c>
      <c r="P44">
        <v>199808</v>
      </c>
      <c r="Q44">
        <f>Employee_Data[[#This Row],[Annual Salary]] * (1 + Employee_Data[[#This Row],[Bonus %]])</f>
        <v>263746.56</v>
      </c>
      <c r="R44">
        <v>0.32</v>
      </c>
      <c r="S44" t="s">
        <v>23</v>
      </c>
      <c r="T44" t="s">
        <v>24</v>
      </c>
      <c r="U44" s="1"/>
    </row>
    <row r="45" spans="1:21" x14ac:dyDescent="0.25">
      <c r="A45" t="s">
        <v>186</v>
      </c>
      <c r="B45" t="s">
        <v>187</v>
      </c>
      <c r="C45" t="s">
        <v>155</v>
      </c>
      <c r="D45" t="str">
        <f>CONCATENATE(Employee_Data[[#This Row],[First Name]]," ",Employee_Data[[#This Row],[Last Name]])</f>
        <v>William Vu</v>
      </c>
      <c r="E45" t="s">
        <v>28</v>
      </c>
      <c r="F45">
        <v>37</v>
      </c>
      <c r="G45">
        <f>Constante!$A$2-Employee_Data[[#This Row],[Age]]</f>
        <v>28</v>
      </c>
      <c r="H45" t="s">
        <v>54</v>
      </c>
      <c r="I45" t="s">
        <v>55</v>
      </c>
      <c r="J45" t="s">
        <v>39</v>
      </c>
      <c r="K45" t="s">
        <v>31</v>
      </c>
      <c r="L45" s="1">
        <v>41592</v>
      </c>
      <c r="M45" s="2">
        <f t="shared" si="0"/>
        <v>2013</v>
      </c>
      <c r="N45" s="3">
        <f t="shared" si="1"/>
        <v>11</v>
      </c>
      <c r="O45" s="3">
        <f t="shared" si="2"/>
        <v>14</v>
      </c>
      <c r="P45">
        <v>56037</v>
      </c>
      <c r="Q45">
        <f>Employee_Data[[#This Row],[Annual Salary]] * (1 + Employee_Data[[#This Row],[Bonus %]])</f>
        <v>56037</v>
      </c>
      <c r="R45">
        <v>0</v>
      </c>
      <c r="S45" t="s">
        <v>32</v>
      </c>
      <c r="T45" t="s">
        <v>88</v>
      </c>
      <c r="U45" s="1"/>
    </row>
    <row r="46" spans="1:21" x14ac:dyDescent="0.25">
      <c r="A46" t="s">
        <v>188</v>
      </c>
      <c r="B46" t="s">
        <v>189</v>
      </c>
      <c r="C46" t="s">
        <v>190</v>
      </c>
      <c r="D46" t="str">
        <f>CONCATENATE(Employee_Data[[#This Row],[First Name]]," ",Employee_Data[[#This Row],[Last Name]])</f>
        <v>Sadie Washington</v>
      </c>
      <c r="E46" t="s">
        <v>18</v>
      </c>
      <c r="F46">
        <v>29</v>
      </c>
      <c r="G46">
        <f>Constante!$A$2-Employee_Data[[#This Row],[Age]]</f>
        <v>36</v>
      </c>
      <c r="H46" t="s">
        <v>19</v>
      </c>
      <c r="I46" t="s">
        <v>96</v>
      </c>
      <c r="J46" t="s">
        <v>21</v>
      </c>
      <c r="K46" t="s">
        <v>40</v>
      </c>
      <c r="L46" s="1">
        <v>43609</v>
      </c>
      <c r="M46" s="2">
        <f t="shared" si="0"/>
        <v>2019</v>
      </c>
      <c r="N46" s="3">
        <f t="shared" si="1"/>
        <v>5</v>
      </c>
      <c r="O46" s="3">
        <f t="shared" si="2"/>
        <v>24</v>
      </c>
      <c r="P46">
        <v>12235</v>
      </c>
      <c r="Q46">
        <f>Employee_Data[[#This Row],[Annual Salary]] * (1 + Employee_Data[[#This Row],[Bonus %]])</f>
        <v>13703.2</v>
      </c>
      <c r="R46">
        <v>0.12</v>
      </c>
      <c r="S46" t="s">
        <v>23</v>
      </c>
      <c r="T46" t="s">
        <v>50</v>
      </c>
      <c r="U46" s="1"/>
    </row>
    <row r="47" spans="1:21" x14ac:dyDescent="0.25">
      <c r="A47" t="s">
        <v>191</v>
      </c>
      <c r="B47" t="s">
        <v>192</v>
      </c>
      <c r="C47" t="s">
        <v>193</v>
      </c>
      <c r="D47" t="str">
        <f>CONCATENATE(Employee_Data[[#This Row],[First Name]]," ",Employee_Data[[#This Row],[Last Name]])</f>
        <v>Gabriel Holmes</v>
      </c>
      <c r="E47" t="s">
        <v>28</v>
      </c>
      <c r="F47">
        <v>40</v>
      </c>
      <c r="G47">
        <f>Constante!$A$2-Employee_Data[[#This Row],[Age]]</f>
        <v>25</v>
      </c>
      <c r="H47" t="s">
        <v>162</v>
      </c>
      <c r="I47" t="s">
        <v>20</v>
      </c>
      <c r="J47" t="s">
        <v>21</v>
      </c>
      <c r="K47" t="s">
        <v>40</v>
      </c>
      <c r="L47" s="1">
        <v>40486</v>
      </c>
      <c r="M47" s="2">
        <f t="shared" si="0"/>
        <v>2010</v>
      </c>
      <c r="N47" s="3">
        <f t="shared" si="1"/>
        <v>11</v>
      </c>
      <c r="O47" s="3">
        <f t="shared" si="2"/>
        <v>4</v>
      </c>
      <c r="P47">
        <v>92952</v>
      </c>
      <c r="Q47">
        <f>Employee_Data[[#This Row],[Annual Salary]] * (1 + Employee_Data[[#This Row],[Bonus %]])</f>
        <v>92952</v>
      </c>
      <c r="R47">
        <v>0</v>
      </c>
      <c r="S47" t="s">
        <v>23</v>
      </c>
      <c r="T47" t="s">
        <v>24</v>
      </c>
      <c r="U47" s="1"/>
    </row>
    <row r="48" spans="1:21" x14ac:dyDescent="0.25">
      <c r="A48" t="s">
        <v>194</v>
      </c>
      <c r="B48" t="s">
        <v>134</v>
      </c>
      <c r="C48" t="s">
        <v>195</v>
      </c>
      <c r="D48" t="str">
        <f>CONCATENATE(Employee_Data[[#This Row],[First Name]]," ",Employee_Data[[#This Row],[Last Name]])</f>
        <v>Wyatt Rojas</v>
      </c>
      <c r="E48" t="s">
        <v>28</v>
      </c>
      <c r="F48">
        <v>32</v>
      </c>
      <c r="G48">
        <f>Constante!$A$2-Employee_Data[[#This Row],[Age]]</f>
        <v>33</v>
      </c>
      <c r="H48" t="s">
        <v>45</v>
      </c>
      <c r="I48" t="s">
        <v>20</v>
      </c>
      <c r="J48" t="s">
        <v>56</v>
      </c>
      <c r="K48" t="s">
        <v>102</v>
      </c>
      <c r="L48" s="1">
        <v>41353</v>
      </c>
      <c r="M48" s="2">
        <f t="shared" si="0"/>
        <v>2013</v>
      </c>
      <c r="N48" s="3">
        <f t="shared" si="1"/>
        <v>3</v>
      </c>
      <c r="O48" s="3">
        <f t="shared" si="2"/>
        <v>20</v>
      </c>
      <c r="P48">
        <v>79921</v>
      </c>
      <c r="Q48">
        <f>Employee_Data[[#This Row],[Annual Salary]] * (1 + Employee_Data[[#This Row],[Bonus %]])</f>
        <v>83917.05</v>
      </c>
      <c r="R48">
        <v>0.05</v>
      </c>
      <c r="S48" t="s">
        <v>23</v>
      </c>
      <c r="T48" t="s">
        <v>47</v>
      </c>
      <c r="U48" s="1"/>
    </row>
    <row r="49" spans="1:21" x14ac:dyDescent="0.25">
      <c r="A49" t="s">
        <v>196</v>
      </c>
      <c r="B49" t="s">
        <v>115</v>
      </c>
      <c r="C49" t="s">
        <v>197</v>
      </c>
      <c r="D49" t="str">
        <f>CONCATENATE(Employee_Data[[#This Row],[First Name]]," ",Employee_Data[[#This Row],[Last Name]])</f>
        <v>Eva Coleman</v>
      </c>
      <c r="E49" t="s">
        <v>18</v>
      </c>
      <c r="F49">
        <v>37</v>
      </c>
      <c r="G49">
        <f>Constante!$A$2-Employee_Data[[#This Row],[Age]]</f>
        <v>28</v>
      </c>
      <c r="H49" t="s">
        <v>37</v>
      </c>
      <c r="I49" t="s">
        <v>20</v>
      </c>
      <c r="J49" t="s">
        <v>21</v>
      </c>
      <c r="K49" t="s">
        <v>22</v>
      </c>
      <c r="L49" s="1">
        <v>40076</v>
      </c>
      <c r="M49" s="2">
        <f t="shared" si="0"/>
        <v>2009</v>
      </c>
      <c r="N49" s="3">
        <f t="shared" si="1"/>
        <v>9</v>
      </c>
      <c r="O49" s="3">
        <f t="shared" si="2"/>
        <v>20</v>
      </c>
      <c r="P49">
        <v>167199</v>
      </c>
      <c r="Q49">
        <f>Employee_Data[[#This Row],[Annual Salary]] * (1 + Employee_Data[[#This Row],[Bonus %]])</f>
        <v>200638.8</v>
      </c>
      <c r="R49">
        <v>0.2</v>
      </c>
      <c r="S49" t="s">
        <v>23</v>
      </c>
      <c r="T49" t="s">
        <v>24</v>
      </c>
      <c r="U49" s="1"/>
    </row>
    <row r="50" spans="1:21" x14ac:dyDescent="0.25">
      <c r="A50" t="s">
        <v>198</v>
      </c>
      <c r="B50" t="s">
        <v>149</v>
      </c>
      <c r="C50" t="s">
        <v>199</v>
      </c>
      <c r="D50" t="str">
        <f>CONCATENATE(Employee_Data[[#This Row],[First Name]]," ",Employee_Data[[#This Row],[Last Name]])</f>
        <v>Dominic Clark</v>
      </c>
      <c r="E50" t="s">
        <v>28</v>
      </c>
      <c r="F50">
        <v>52</v>
      </c>
      <c r="G50">
        <f>Constante!$A$2-Employee_Data[[#This Row],[Age]]</f>
        <v>13</v>
      </c>
      <c r="H50" t="s">
        <v>132</v>
      </c>
      <c r="I50" t="s">
        <v>81</v>
      </c>
      <c r="J50" t="s">
        <v>21</v>
      </c>
      <c r="K50" t="s">
        <v>40</v>
      </c>
      <c r="L50" s="1">
        <v>41199</v>
      </c>
      <c r="M50" s="2">
        <f t="shared" si="0"/>
        <v>2012</v>
      </c>
      <c r="N50" s="3">
        <f t="shared" si="1"/>
        <v>10</v>
      </c>
      <c r="O50" s="3">
        <f t="shared" si="2"/>
        <v>17</v>
      </c>
      <c r="P50">
        <v>71476</v>
      </c>
      <c r="Q50">
        <f>Employee_Data[[#This Row],[Annual Salary]] * (1 + Employee_Data[[#This Row],[Bonus %]])</f>
        <v>71476</v>
      </c>
      <c r="R50">
        <v>0</v>
      </c>
      <c r="S50" t="s">
        <v>23</v>
      </c>
      <c r="T50" t="s">
        <v>50</v>
      </c>
      <c r="U50" s="1"/>
    </row>
    <row r="51" spans="1:21" x14ac:dyDescent="0.25">
      <c r="A51" t="s">
        <v>200</v>
      </c>
      <c r="B51" t="s">
        <v>201</v>
      </c>
      <c r="C51" t="s">
        <v>202</v>
      </c>
      <c r="D51" t="str">
        <f>CONCATENATE(Employee_Data[[#This Row],[First Name]]," ",Employee_Data[[#This Row],[Last Name]])</f>
        <v>Lucy Alexander</v>
      </c>
      <c r="E51" t="s">
        <v>18</v>
      </c>
      <c r="F51">
        <v>45</v>
      </c>
      <c r="G51">
        <f>Constante!$A$2-Employee_Data[[#This Row],[Age]]</f>
        <v>20</v>
      </c>
      <c r="H51" t="s">
        <v>37</v>
      </c>
      <c r="I51" t="s">
        <v>81</v>
      </c>
      <c r="J51" t="s">
        <v>30</v>
      </c>
      <c r="K51" t="s">
        <v>40</v>
      </c>
      <c r="L51" s="1">
        <v>41941</v>
      </c>
      <c r="M51" s="2">
        <f t="shared" si="0"/>
        <v>2014</v>
      </c>
      <c r="N51" s="3">
        <f t="shared" si="1"/>
        <v>10</v>
      </c>
      <c r="O51" s="3">
        <f t="shared" si="2"/>
        <v>29</v>
      </c>
      <c r="P51">
        <v>18942</v>
      </c>
      <c r="Q51">
        <f>Employee_Data[[#This Row],[Annual Salary]] * (1 + Employee_Data[[#This Row],[Bonus %]])</f>
        <v>22730.399999999998</v>
      </c>
      <c r="R51">
        <v>0.2</v>
      </c>
      <c r="S51" t="s">
        <v>23</v>
      </c>
      <c r="T51" t="s">
        <v>24</v>
      </c>
      <c r="U51" s="1"/>
    </row>
    <row r="52" spans="1:21" x14ac:dyDescent="0.25">
      <c r="A52" t="s">
        <v>203</v>
      </c>
      <c r="B52" t="s">
        <v>86</v>
      </c>
      <c r="C52" t="s">
        <v>190</v>
      </c>
      <c r="D52" t="str">
        <f>CONCATENATE(Employee_Data[[#This Row],[First Name]]," ",Employee_Data[[#This Row],[Last Name]])</f>
        <v>Everleigh Washington</v>
      </c>
      <c r="E52" t="s">
        <v>18</v>
      </c>
      <c r="F52">
        <v>64</v>
      </c>
      <c r="G52">
        <f>Constante!$A$2-Employee_Data[[#This Row],[Age]]</f>
        <v>1</v>
      </c>
      <c r="H52" t="s">
        <v>204</v>
      </c>
      <c r="I52" t="s">
        <v>76</v>
      </c>
      <c r="J52" t="s">
        <v>21</v>
      </c>
      <c r="K52" t="s">
        <v>40</v>
      </c>
      <c r="L52" s="1">
        <v>37184</v>
      </c>
      <c r="M52" s="2">
        <f t="shared" si="0"/>
        <v>2001</v>
      </c>
      <c r="N52" s="3">
        <f t="shared" si="1"/>
        <v>10</v>
      </c>
      <c r="O52" s="3">
        <f t="shared" si="2"/>
        <v>20</v>
      </c>
      <c r="P52">
        <v>64057</v>
      </c>
      <c r="Q52">
        <f>Employee_Data[[#This Row],[Annual Salary]] * (1 + Employee_Data[[#This Row],[Bonus %]])</f>
        <v>64057</v>
      </c>
      <c r="R52">
        <v>0</v>
      </c>
      <c r="S52" t="s">
        <v>23</v>
      </c>
      <c r="T52" t="s">
        <v>50</v>
      </c>
      <c r="U52" s="1"/>
    </row>
    <row r="53" spans="1:21" x14ac:dyDescent="0.25">
      <c r="A53" t="s">
        <v>205</v>
      </c>
      <c r="B53" t="s">
        <v>206</v>
      </c>
      <c r="C53" t="s">
        <v>207</v>
      </c>
      <c r="D53" t="str">
        <f>CONCATENATE(Employee_Data[[#This Row],[First Name]]," ",Employee_Data[[#This Row],[Last Name]])</f>
        <v>Leilani Butler</v>
      </c>
      <c r="E53" t="s">
        <v>18</v>
      </c>
      <c r="F53">
        <v>27</v>
      </c>
      <c r="G53">
        <f>Constante!$A$2-Employee_Data[[#This Row],[Age]]</f>
        <v>38</v>
      </c>
      <c r="H53" t="s">
        <v>153</v>
      </c>
      <c r="I53" t="s">
        <v>96</v>
      </c>
      <c r="J53" t="s">
        <v>30</v>
      </c>
      <c r="K53" t="s">
        <v>22</v>
      </c>
      <c r="L53" s="1">
        <v>44460</v>
      </c>
      <c r="M53" s="2">
        <f t="shared" si="0"/>
        <v>2021</v>
      </c>
      <c r="N53" s="3">
        <f t="shared" si="1"/>
        <v>9</v>
      </c>
      <c r="O53" s="3">
        <f t="shared" si="2"/>
        <v>21</v>
      </c>
      <c r="P53">
        <v>68728</v>
      </c>
      <c r="Q53">
        <f>Employee_Data[[#This Row],[Annual Salary]] * (1 + Employee_Data[[#This Row],[Bonus %]])</f>
        <v>68728</v>
      </c>
      <c r="R53">
        <v>0</v>
      </c>
      <c r="S53" t="s">
        <v>23</v>
      </c>
      <c r="T53" t="s">
        <v>50</v>
      </c>
      <c r="U53" s="1"/>
    </row>
    <row r="54" spans="1:21" x14ac:dyDescent="0.25">
      <c r="A54" t="s">
        <v>208</v>
      </c>
      <c r="B54" t="s">
        <v>209</v>
      </c>
      <c r="C54" t="s">
        <v>165</v>
      </c>
      <c r="D54" t="str">
        <f>CONCATENATE(Employee_Data[[#This Row],[First Name]]," ",Employee_Data[[#This Row],[Last Name]])</f>
        <v>Peyton Huang</v>
      </c>
      <c r="E54" t="s">
        <v>18</v>
      </c>
      <c r="F54">
        <v>25</v>
      </c>
      <c r="G54">
        <f>Constante!$A$2-Employee_Data[[#This Row],[Age]]</f>
        <v>40</v>
      </c>
      <c r="H54" t="s">
        <v>19</v>
      </c>
      <c r="I54" t="s">
        <v>20</v>
      </c>
      <c r="J54" t="s">
        <v>30</v>
      </c>
      <c r="K54" t="s">
        <v>31</v>
      </c>
      <c r="L54" s="1">
        <v>44379</v>
      </c>
      <c r="M54" s="2">
        <f t="shared" si="0"/>
        <v>2021</v>
      </c>
      <c r="N54" s="3">
        <f t="shared" si="1"/>
        <v>7</v>
      </c>
      <c r="O54" s="3">
        <f t="shared" si="2"/>
        <v>2</v>
      </c>
      <c r="P54">
        <v>125633</v>
      </c>
      <c r="Q54">
        <f>Employee_Data[[#This Row],[Annual Salary]] * (1 + Employee_Data[[#This Row],[Bonus %]])</f>
        <v>139452.63</v>
      </c>
      <c r="R54">
        <v>0.11</v>
      </c>
      <c r="S54" t="s">
        <v>32</v>
      </c>
      <c r="T54" t="s">
        <v>140</v>
      </c>
      <c r="U54" s="1"/>
    </row>
    <row r="55" spans="1:21" x14ac:dyDescent="0.25">
      <c r="A55" t="s">
        <v>210</v>
      </c>
      <c r="B55" t="s">
        <v>184</v>
      </c>
      <c r="C55" t="s">
        <v>211</v>
      </c>
      <c r="D55" t="str">
        <f>CONCATENATE(Employee_Data[[#This Row],[First Name]]," ",Employee_Data[[#This Row],[Last Name]])</f>
        <v>John Contreras</v>
      </c>
      <c r="E55" t="s">
        <v>28</v>
      </c>
      <c r="F55">
        <v>35</v>
      </c>
      <c r="G55">
        <f>Constante!$A$2-Employee_Data[[#This Row],[Age]]</f>
        <v>30</v>
      </c>
      <c r="H55" t="s">
        <v>153</v>
      </c>
      <c r="I55" t="s">
        <v>96</v>
      </c>
      <c r="J55" t="s">
        <v>30</v>
      </c>
      <c r="K55" t="s">
        <v>102</v>
      </c>
      <c r="L55" s="1">
        <v>40678</v>
      </c>
      <c r="M55" s="2">
        <f t="shared" si="0"/>
        <v>2011</v>
      </c>
      <c r="N55" s="3">
        <f t="shared" si="1"/>
        <v>5</v>
      </c>
      <c r="O55" s="3">
        <f t="shared" si="2"/>
        <v>15</v>
      </c>
      <c r="P55">
        <v>66889</v>
      </c>
      <c r="Q55">
        <f>Employee_Data[[#This Row],[Annual Salary]] * (1 + Employee_Data[[#This Row],[Bonus %]])</f>
        <v>66889</v>
      </c>
      <c r="R55">
        <v>0</v>
      </c>
      <c r="S55" t="s">
        <v>23</v>
      </c>
      <c r="T55" t="s">
        <v>105</v>
      </c>
      <c r="U55" s="1"/>
    </row>
    <row r="56" spans="1:21" x14ac:dyDescent="0.25">
      <c r="A56" t="s">
        <v>212</v>
      </c>
      <c r="B56" t="s">
        <v>213</v>
      </c>
      <c r="C56" t="s">
        <v>214</v>
      </c>
      <c r="D56" t="str">
        <f>CONCATENATE(Employee_Data[[#This Row],[First Name]]," ",Employee_Data[[#This Row],[Last Name]])</f>
        <v>Rylee Yu</v>
      </c>
      <c r="E56" t="s">
        <v>18</v>
      </c>
      <c r="F56">
        <v>36</v>
      </c>
      <c r="G56">
        <f>Constante!$A$2-Employee_Data[[#This Row],[Age]]</f>
        <v>29</v>
      </c>
      <c r="H56" t="s">
        <v>37</v>
      </c>
      <c r="I56" t="s">
        <v>69</v>
      </c>
      <c r="J56" t="s">
        <v>21</v>
      </c>
      <c r="K56" t="s">
        <v>31</v>
      </c>
      <c r="L56" s="1">
        <v>42276</v>
      </c>
      <c r="M56" s="2">
        <f t="shared" si="0"/>
        <v>2015</v>
      </c>
      <c r="N56" s="3">
        <f t="shared" si="1"/>
        <v>9</v>
      </c>
      <c r="O56" s="3">
        <f t="shared" si="2"/>
        <v>29</v>
      </c>
      <c r="P56">
        <v>1787</v>
      </c>
      <c r="Q56">
        <f>Employee_Data[[#This Row],[Annual Salary]] * (1 + Employee_Data[[#This Row],[Bonus %]])</f>
        <v>2305.23</v>
      </c>
      <c r="R56">
        <v>0.28999999999999998</v>
      </c>
      <c r="S56" t="s">
        <v>23</v>
      </c>
      <c r="T56" t="s">
        <v>24</v>
      </c>
      <c r="U56" s="1"/>
    </row>
    <row r="57" spans="1:21" x14ac:dyDescent="0.25">
      <c r="A57" t="s">
        <v>215</v>
      </c>
      <c r="B57" t="s">
        <v>216</v>
      </c>
      <c r="C57" t="s">
        <v>217</v>
      </c>
      <c r="D57" t="str">
        <f>CONCATENATE(Employee_Data[[#This Row],[First Name]]," ",Employee_Data[[#This Row],[Last Name]])</f>
        <v>Piper Lewis</v>
      </c>
      <c r="E57" t="s">
        <v>18</v>
      </c>
      <c r="F57">
        <v>33</v>
      </c>
      <c r="G57">
        <f>Constante!$A$2-Employee_Data[[#This Row],[Age]]</f>
        <v>32</v>
      </c>
      <c r="H57" t="s">
        <v>218</v>
      </c>
      <c r="I57" t="s">
        <v>81</v>
      </c>
      <c r="J57" t="s">
        <v>21</v>
      </c>
      <c r="K57" t="s">
        <v>40</v>
      </c>
      <c r="L57" s="1">
        <v>43456</v>
      </c>
      <c r="M57" s="2">
        <f t="shared" si="0"/>
        <v>2018</v>
      </c>
      <c r="N57" s="3">
        <f t="shared" si="1"/>
        <v>12</v>
      </c>
      <c r="O57" s="3">
        <f t="shared" si="2"/>
        <v>22</v>
      </c>
      <c r="P57">
        <v>8399</v>
      </c>
      <c r="Q57">
        <f>Employee_Data[[#This Row],[Annual Salary]] * (1 + Employee_Data[[#This Row],[Bonus %]])</f>
        <v>8399</v>
      </c>
      <c r="R57">
        <v>0</v>
      </c>
      <c r="S57" t="s">
        <v>23</v>
      </c>
      <c r="T57" t="s">
        <v>41</v>
      </c>
      <c r="U57" s="1"/>
    </row>
    <row r="58" spans="1:21" x14ac:dyDescent="0.25">
      <c r="A58" t="s">
        <v>219</v>
      </c>
      <c r="B58" t="s">
        <v>220</v>
      </c>
      <c r="C58" t="s">
        <v>202</v>
      </c>
      <c r="D58" t="str">
        <f>CONCATENATE(Employee_Data[[#This Row],[First Name]]," ",Employee_Data[[#This Row],[Last Name]])</f>
        <v>Stella Alexander</v>
      </c>
      <c r="E58" t="s">
        <v>18</v>
      </c>
      <c r="F58">
        <v>52</v>
      </c>
      <c r="G58">
        <f>Constante!$A$2-Employee_Data[[#This Row],[Age]]</f>
        <v>13</v>
      </c>
      <c r="H58" t="s">
        <v>221</v>
      </c>
      <c r="I58" t="s">
        <v>81</v>
      </c>
      <c r="J58" t="s">
        <v>56</v>
      </c>
      <c r="K58" t="s">
        <v>40</v>
      </c>
      <c r="L58" s="1">
        <v>38696</v>
      </c>
      <c r="M58" s="2">
        <f t="shared" si="0"/>
        <v>2005</v>
      </c>
      <c r="N58" s="3">
        <f t="shared" si="1"/>
        <v>12</v>
      </c>
      <c r="O58" s="3">
        <f t="shared" si="2"/>
        <v>10</v>
      </c>
      <c r="P58">
        <v>102043</v>
      </c>
      <c r="Q58">
        <f>Employee_Data[[#This Row],[Annual Salary]] * (1 + Employee_Data[[#This Row],[Bonus %]])</f>
        <v>102043</v>
      </c>
      <c r="R58">
        <v>0</v>
      </c>
      <c r="S58" t="s">
        <v>23</v>
      </c>
      <c r="T58" t="s">
        <v>41</v>
      </c>
      <c r="U58" s="1"/>
    </row>
    <row r="59" spans="1:21" x14ac:dyDescent="0.25">
      <c r="A59" t="s">
        <v>222</v>
      </c>
      <c r="B59" t="s">
        <v>223</v>
      </c>
      <c r="C59" t="s">
        <v>224</v>
      </c>
      <c r="D59" t="str">
        <f>CONCATENATE(Employee_Data[[#This Row],[First Name]]," ",Employee_Data[[#This Row],[Last Name]])</f>
        <v>Addison Do</v>
      </c>
      <c r="E59" t="s">
        <v>18</v>
      </c>
      <c r="F59">
        <v>46</v>
      </c>
      <c r="G59">
        <f>Constante!$A$2-Employee_Data[[#This Row],[Age]]</f>
        <v>19</v>
      </c>
      <c r="H59" t="s">
        <v>225</v>
      </c>
      <c r="I59" t="s">
        <v>81</v>
      </c>
      <c r="J59" t="s">
        <v>30</v>
      </c>
      <c r="K59" t="s">
        <v>31</v>
      </c>
      <c r="L59" s="1">
        <v>37041</v>
      </c>
      <c r="M59" s="2">
        <f t="shared" si="0"/>
        <v>2001</v>
      </c>
      <c r="N59" s="3">
        <f t="shared" si="1"/>
        <v>5</v>
      </c>
      <c r="O59" s="3">
        <f t="shared" si="2"/>
        <v>30</v>
      </c>
      <c r="P59">
        <v>90678</v>
      </c>
      <c r="Q59">
        <f>Employee_Data[[#This Row],[Annual Salary]] * (1 + Employee_Data[[#This Row],[Bonus %]])</f>
        <v>90678</v>
      </c>
      <c r="R59">
        <v>0</v>
      </c>
      <c r="S59" t="s">
        <v>23</v>
      </c>
      <c r="T59" t="s">
        <v>105</v>
      </c>
      <c r="U59" s="1"/>
    </row>
    <row r="60" spans="1:21" x14ac:dyDescent="0.25">
      <c r="A60" t="s">
        <v>226</v>
      </c>
      <c r="B60" t="s">
        <v>227</v>
      </c>
      <c r="C60" t="s">
        <v>168</v>
      </c>
      <c r="D60" t="str">
        <f>CONCATENATE(Employee_Data[[#This Row],[First Name]]," ",Employee_Data[[#This Row],[Last Name]])</f>
        <v>Zoey Jackson</v>
      </c>
      <c r="E60" t="s">
        <v>18</v>
      </c>
      <c r="F60">
        <v>46</v>
      </c>
      <c r="G60">
        <f>Constante!$A$2-Employee_Data[[#This Row],[Age]]</f>
        <v>19</v>
      </c>
      <c r="H60" t="s">
        <v>228</v>
      </c>
      <c r="I60" t="s">
        <v>76</v>
      </c>
      <c r="J60" t="s">
        <v>30</v>
      </c>
      <c r="K60" t="s">
        <v>22</v>
      </c>
      <c r="L60" s="1">
        <v>39681</v>
      </c>
      <c r="M60" s="2">
        <f t="shared" si="0"/>
        <v>2008</v>
      </c>
      <c r="N60" s="3">
        <f t="shared" si="1"/>
        <v>8</v>
      </c>
      <c r="O60" s="3">
        <f t="shared" si="2"/>
        <v>21</v>
      </c>
      <c r="P60">
        <v>59067</v>
      </c>
      <c r="Q60">
        <f>Employee_Data[[#This Row],[Annual Salary]] * (1 + Employee_Data[[#This Row],[Bonus %]])</f>
        <v>59067</v>
      </c>
      <c r="R60">
        <v>0</v>
      </c>
      <c r="S60" t="s">
        <v>23</v>
      </c>
      <c r="T60" t="s">
        <v>65</v>
      </c>
      <c r="U60" s="1"/>
    </row>
    <row r="61" spans="1:21" x14ac:dyDescent="0.25">
      <c r="A61" t="s">
        <v>229</v>
      </c>
      <c r="B61" t="s">
        <v>184</v>
      </c>
      <c r="C61" t="s">
        <v>230</v>
      </c>
      <c r="D61" t="str">
        <f>CONCATENATE(Employee_Data[[#This Row],[First Name]]," ",Employee_Data[[#This Row],[Last Name]])</f>
        <v>John Chow</v>
      </c>
      <c r="E61" t="s">
        <v>28</v>
      </c>
      <c r="F61">
        <v>45</v>
      </c>
      <c r="G61">
        <f>Constante!$A$2-Employee_Data[[#This Row],[Age]]</f>
        <v>20</v>
      </c>
      <c r="H61" t="s">
        <v>19</v>
      </c>
      <c r="I61" t="s">
        <v>96</v>
      </c>
      <c r="J61" t="s">
        <v>21</v>
      </c>
      <c r="K61" t="s">
        <v>31</v>
      </c>
      <c r="L61" s="1">
        <v>44266</v>
      </c>
      <c r="M61" s="2">
        <f t="shared" si="0"/>
        <v>2021</v>
      </c>
      <c r="N61" s="3">
        <f t="shared" si="1"/>
        <v>3</v>
      </c>
      <c r="O61" s="3">
        <f t="shared" si="2"/>
        <v>11</v>
      </c>
      <c r="P61">
        <v>135062</v>
      </c>
      <c r="Q61">
        <f>Employee_Data[[#This Row],[Annual Salary]] * (1 + Employee_Data[[#This Row],[Bonus %]])</f>
        <v>155321.29999999999</v>
      </c>
      <c r="R61">
        <v>0.15</v>
      </c>
      <c r="S61" t="s">
        <v>32</v>
      </c>
      <c r="T61" t="s">
        <v>166</v>
      </c>
      <c r="U61" s="1"/>
    </row>
    <row r="62" spans="1:21" x14ac:dyDescent="0.25">
      <c r="A62" t="s">
        <v>231</v>
      </c>
      <c r="B62" t="s">
        <v>232</v>
      </c>
      <c r="C62" t="s">
        <v>233</v>
      </c>
      <c r="D62" t="str">
        <f>CONCATENATE(Employee_Data[[#This Row],[First Name]]," ",Employee_Data[[#This Row],[Last Name]])</f>
        <v>Ava Ayala</v>
      </c>
      <c r="E62" t="s">
        <v>18</v>
      </c>
      <c r="F62">
        <v>55</v>
      </c>
      <c r="G62">
        <f>Constante!$A$2-Employee_Data[[#This Row],[Age]]</f>
        <v>10</v>
      </c>
      <c r="H62" t="s">
        <v>19</v>
      </c>
      <c r="I62" t="s">
        <v>20</v>
      </c>
      <c r="J62" t="s">
        <v>56</v>
      </c>
      <c r="K62" t="s">
        <v>102</v>
      </c>
      <c r="L62" s="1">
        <v>38945</v>
      </c>
      <c r="M62" s="2">
        <f t="shared" si="0"/>
        <v>2006</v>
      </c>
      <c r="N62" s="3">
        <f t="shared" si="1"/>
        <v>8</v>
      </c>
      <c r="O62" s="3">
        <f t="shared" si="2"/>
        <v>16</v>
      </c>
      <c r="P62">
        <v>159044</v>
      </c>
      <c r="Q62">
        <f>Employee_Data[[#This Row],[Annual Salary]] * (1 + Employee_Data[[#This Row],[Bonus %]])</f>
        <v>174948.40000000002</v>
      </c>
      <c r="R62">
        <v>0.1</v>
      </c>
      <c r="S62" t="s">
        <v>112</v>
      </c>
      <c r="T62" t="s">
        <v>113</v>
      </c>
      <c r="U62" s="1"/>
    </row>
    <row r="63" spans="1:21" x14ac:dyDescent="0.25">
      <c r="A63" t="s">
        <v>234</v>
      </c>
      <c r="B63" t="s">
        <v>235</v>
      </c>
      <c r="C63" t="s">
        <v>236</v>
      </c>
      <c r="D63" t="str">
        <f>CONCATENATE(Employee_Data[[#This Row],[First Name]]," ",Employee_Data[[#This Row],[Last Name]])</f>
        <v>Natalia Salazar</v>
      </c>
      <c r="E63" t="s">
        <v>18</v>
      </c>
      <c r="F63">
        <v>44</v>
      </c>
      <c r="G63">
        <f>Constante!$A$2-Employee_Data[[#This Row],[Age]]</f>
        <v>21</v>
      </c>
      <c r="H63" t="s">
        <v>49</v>
      </c>
      <c r="I63" t="s">
        <v>69</v>
      </c>
      <c r="J63" t="s">
        <v>30</v>
      </c>
      <c r="K63" t="s">
        <v>102</v>
      </c>
      <c r="L63" s="1">
        <v>43467</v>
      </c>
      <c r="M63" s="2">
        <f t="shared" si="0"/>
        <v>2019</v>
      </c>
      <c r="N63" s="3">
        <f t="shared" si="1"/>
        <v>1</v>
      </c>
      <c r="O63" s="3">
        <f t="shared" si="2"/>
        <v>2</v>
      </c>
      <c r="P63">
        <v>74691</v>
      </c>
      <c r="Q63">
        <f>Employee_Data[[#This Row],[Annual Salary]] * (1 + Employee_Data[[#This Row],[Bonus %]])</f>
        <v>74691</v>
      </c>
      <c r="R63">
        <v>0</v>
      </c>
      <c r="S63" t="s">
        <v>112</v>
      </c>
      <c r="T63" t="s">
        <v>113</v>
      </c>
      <c r="U63" s="1">
        <v>44020</v>
      </c>
    </row>
    <row r="64" spans="1:21" x14ac:dyDescent="0.25">
      <c r="A64" t="s">
        <v>237</v>
      </c>
      <c r="B64" t="s">
        <v>238</v>
      </c>
      <c r="C64" t="s">
        <v>239</v>
      </c>
      <c r="D64" t="str">
        <f>CONCATENATE(Employee_Data[[#This Row],[First Name]]," ",Employee_Data[[#This Row],[Last Name]])</f>
        <v>Skylar Carrillo</v>
      </c>
      <c r="E64" t="s">
        <v>18</v>
      </c>
      <c r="F64">
        <v>44</v>
      </c>
      <c r="G64">
        <f>Constante!$A$2-Employee_Data[[#This Row],[Age]]</f>
        <v>21</v>
      </c>
      <c r="H64" t="s">
        <v>139</v>
      </c>
      <c r="I64" t="s">
        <v>81</v>
      </c>
      <c r="J64" t="s">
        <v>56</v>
      </c>
      <c r="K64" t="s">
        <v>102</v>
      </c>
      <c r="L64" s="1">
        <v>39800</v>
      </c>
      <c r="M64" s="2">
        <f t="shared" si="0"/>
        <v>2008</v>
      </c>
      <c r="N64" s="3">
        <f t="shared" si="1"/>
        <v>12</v>
      </c>
      <c r="O64" s="3">
        <f t="shared" si="2"/>
        <v>18</v>
      </c>
      <c r="P64">
        <v>92753</v>
      </c>
      <c r="Q64">
        <f>Employee_Data[[#This Row],[Annual Salary]] * (1 + Employee_Data[[#This Row],[Bonus %]])</f>
        <v>104810.88999999998</v>
      </c>
      <c r="R64">
        <v>0.13</v>
      </c>
      <c r="S64" t="s">
        <v>23</v>
      </c>
      <c r="T64" t="s">
        <v>47</v>
      </c>
      <c r="U64" s="1">
        <v>44371</v>
      </c>
    </row>
    <row r="65" spans="1:21" x14ac:dyDescent="0.25">
      <c r="A65" t="s">
        <v>240</v>
      </c>
      <c r="B65" t="s">
        <v>241</v>
      </c>
      <c r="C65" t="s">
        <v>36</v>
      </c>
      <c r="D65" t="str">
        <f>CONCATENATE(Employee_Data[[#This Row],[First Name]]," ",Employee_Data[[#This Row],[Last Name]])</f>
        <v>Christian Sanders</v>
      </c>
      <c r="E65" t="s">
        <v>28</v>
      </c>
      <c r="F65">
        <v>45</v>
      </c>
      <c r="G65">
        <f>Constante!$A$2-Employee_Data[[#This Row],[Age]]</f>
        <v>20</v>
      </c>
      <c r="H65" t="s">
        <v>95</v>
      </c>
      <c r="I65" t="s">
        <v>76</v>
      </c>
      <c r="J65" t="s">
        <v>39</v>
      </c>
      <c r="K65" t="s">
        <v>22</v>
      </c>
      <c r="L65" s="1">
        <v>41493</v>
      </c>
      <c r="M65" s="2">
        <f t="shared" si="0"/>
        <v>2013</v>
      </c>
      <c r="N65" s="3">
        <f t="shared" si="1"/>
        <v>8</v>
      </c>
      <c r="O65" s="3">
        <f t="shared" si="2"/>
        <v>7</v>
      </c>
      <c r="P65">
        <v>236946</v>
      </c>
      <c r="Q65">
        <f>Employee_Data[[#This Row],[Annual Salary]] * (1 + Employee_Data[[#This Row],[Bonus %]])</f>
        <v>324616.02</v>
      </c>
      <c r="R65">
        <v>0.37</v>
      </c>
      <c r="S65" t="s">
        <v>23</v>
      </c>
      <c r="T65" t="s">
        <v>24</v>
      </c>
      <c r="U65" s="1"/>
    </row>
    <row r="66" spans="1:21" x14ac:dyDescent="0.25">
      <c r="A66" t="s">
        <v>242</v>
      </c>
      <c r="B66" t="s">
        <v>43</v>
      </c>
      <c r="C66" t="s">
        <v>197</v>
      </c>
      <c r="D66" t="str">
        <f>CONCATENATE(Employee_Data[[#This Row],[First Name]]," ",Employee_Data[[#This Row],[Last Name]])</f>
        <v>Penelope Coleman</v>
      </c>
      <c r="E66" t="s">
        <v>18</v>
      </c>
      <c r="F66">
        <v>36</v>
      </c>
      <c r="G66">
        <f>Constante!$A$2-Employee_Data[[#This Row],[Age]]</f>
        <v>29</v>
      </c>
      <c r="H66" t="s">
        <v>64</v>
      </c>
      <c r="I66" t="s">
        <v>38</v>
      </c>
      <c r="J66" t="s">
        <v>56</v>
      </c>
      <c r="K66" t="s">
        <v>22</v>
      </c>
      <c r="L66" s="1">
        <v>44435</v>
      </c>
      <c r="M66" s="2">
        <f t="shared" ref="M66:M129" si="3">YEAR(L66)</f>
        <v>2021</v>
      </c>
      <c r="N66" s="3">
        <f t="shared" ref="N66:N129" si="4">MONTH(L66)</f>
        <v>8</v>
      </c>
      <c r="O66" s="3">
        <f t="shared" ref="O66:O129" si="5">DAY(L66)</f>
        <v>27</v>
      </c>
      <c r="P66">
        <v>48906</v>
      </c>
      <c r="Q66">
        <f>Employee_Data[[#This Row],[Annual Salary]] * (1 + Employee_Data[[#This Row],[Bonus %]])</f>
        <v>48906</v>
      </c>
      <c r="R66">
        <v>0</v>
      </c>
      <c r="S66" t="s">
        <v>23</v>
      </c>
      <c r="T66" t="s">
        <v>65</v>
      </c>
      <c r="U66" s="1"/>
    </row>
    <row r="67" spans="1:21" x14ac:dyDescent="0.25">
      <c r="A67" t="s">
        <v>243</v>
      </c>
      <c r="B67" t="s">
        <v>216</v>
      </c>
      <c r="C67" t="s">
        <v>244</v>
      </c>
      <c r="D67" t="str">
        <f>CONCATENATE(Employee_Data[[#This Row],[First Name]]," ",Employee_Data[[#This Row],[Last Name]])</f>
        <v>Piper Richardson</v>
      </c>
      <c r="E67" t="s">
        <v>18</v>
      </c>
      <c r="F67">
        <v>38</v>
      </c>
      <c r="G67">
        <f>Constante!$A$2-Employee_Data[[#This Row],[Age]]</f>
        <v>27</v>
      </c>
      <c r="H67" t="s">
        <v>49</v>
      </c>
      <c r="I67" t="s">
        <v>55</v>
      </c>
      <c r="J67" t="s">
        <v>56</v>
      </c>
      <c r="K67" t="s">
        <v>40</v>
      </c>
      <c r="L67" s="1">
        <v>39474</v>
      </c>
      <c r="M67" s="2">
        <f t="shared" si="3"/>
        <v>2008</v>
      </c>
      <c r="N67" s="3">
        <f t="shared" si="4"/>
        <v>1</v>
      </c>
      <c r="O67" s="3">
        <f t="shared" si="5"/>
        <v>27</v>
      </c>
      <c r="P67">
        <v>80024</v>
      </c>
      <c r="Q67">
        <f>Employee_Data[[#This Row],[Annual Salary]] * (1 + Employee_Data[[#This Row],[Bonus %]])</f>
        <v>80024</v>
      </c>
      <c r="R67">
        <v>0</v>
      </c>
      <c r="S67" t="s">
        <v>23</v>
      </c>
      <c r="T67" t="s">
        <v>105</v>
      </c>
      <c r="U67" s="1"/>
    </row>
    <row r="68" spans="1:21" x14ac:dyDescent="0.25">
      <c r="A68" t="s">
        <v>245</v>
      </c>
      <c r="B68" t="s">
        <v>246</v>
      </c>
      <c r="C68" t="s">
        <v>72</v>
      </c>
      <c r="D68" t="str">
        <f>CONCATENATE(Employee_Data[[#This Row],[First Name]]," ",Employee_Data[[#This Row],[Last Name]])</f>
        <v>Everly Walker</v>
      </c>
      <c r="E68" t="s">
        <v>18</v>
      </c>
      <c r="F68">
        <v>41</v>
      </c>
      <c r="G68">
        <f>Constante!$A$2-Employee_Data[[#This Row],[Age]]</f>
        <v>24</v>
      </c>
      <c r="H68" t="s">
        <v>204</v>
      </c>
      <c r="I68" t="s">
        <v>76</v>
      </c>
      <c r="J68" t="s">
        <v>39</v>
      </c>
      <c r="K68" t="s">
        <v>40</v>
      </c>
      <c r="L68" s="1">
        <v>40109</v>
      </c>
      <c r="M68" s="2">
        <f t="shared" si="3"/>
        <v>2009</v>
      </c>
      <c r="N68" s="3">
        <f t="shared" si="4"/>
        <v>10</v>
      </c>
      <c r="O68" s="3">
        <f t="shared" si="5"/>
        <v>23</v>
      </c>
      <c r="P68">
        <v>54415</v>
      </c>
      <c r="Q68">
        <f>Employee_Data[[#This Row],[Annual Salary]] * (1 + Employee_Data[[#This Row],[Bonus %]])</f>
        <v>54415</v>
      </c>
      <c r="R68">
        <v>0</v>
      </c>
      <c r="S68" t="s">
        <v>23</v>
      </c>
      <c r="T68" t="s">
        <v>24</v>
      </c>
      <c r="U68" s="1">
        <v>41661</v>
      </c>
    </row>
    <row r="69" spans="1:21" x14ac:dyDescent="0.25">
      <c r="A69" t="s">
        <v>247</v>
      </c>
      <c r="B69" t="s">
        <v>248</v>
      </c>
      <c r="C69" t="s">
        <v>75</v>
      </c>
      <c r="D69" t="str">
        <f>CONCATENATE(Employee_Data[[#This Row],[First Name]]," ",Employee_Data[[#This Row],[Last Name]])</f>
        <v>Aurora Ali</v>
      </c>
      <c r="E69" t="s">
        <v>18</v>
      </c>
      <c r="F69">
        <v>30</v>
      </c>
      <c r="G69">
        <f>Constante!$A$2-Employee_Data[[#This Row],[Age]]</f>
        <v>35</v>
      </c>
      <c r="H69" t="s">
        <v>60</v>
      </c>
      <c r="I69" t="s">
        <v>96</v>
      </c>
      <c r="J69" t="s">
        <v>21</v>
      </c>
      <c r="K69" t="s">
        <v>31</v>
      </c>
      <c r="L69" s="1">
        <v>42484</v>
      </c>
      <c r="M69" s="2">
        <f t="shared" si="3"/>
        <v>2016</v>
      </c>
      <c r="N69" s="3">
        <f t="shared" si="4"/>
        <v>4</v>
      </c>
      <c r="O69" s="3">
        <f t="shared" si="5"/>
        <v>24</v>
      </c>
      <c r="P69">
        <v>120341</v>
      </c>
      <c r="Q69">
        <f>Employee_Data[[#This Row],[Annual Salary]] * (1 + Employee_Data[[#This Row],[Bonus %]])</f>
        <v>128764.87000000001</v>
      </c>
      <c r="R69">
        <v>7.0000000000000007E-2</v>
      </c>
      <c r="S69" t="s">
        <v>23</v>
      </c>
      <c r="T69" t="s">
        <v>24</v>
      </c>
      <c r="U69" s="1"/>
    </row>
    <row r="70" spans="1:21" x14ac:dyDescent="0.25">
      <c r="A70" t="s">
        <v>249</v>
      </c>
      <c r="B70" t="s">
        <v>43</v>
      </c>
      <c r="C70" t="s">
        <v>250</v>
      </c>
      <c r="D70" t="str">
        <f>CONCATENATE(Employee_Data[[#This Row],[First Name]]," ",Employee_Data[[#This Row],[Last Name]])</f>
        <v>Penelope Guerrero</v>
      </c>
      <c r="E70" t="s">
        <v>18</v>
      </c>
      <c r="F70">
        <v>43</v>
      </c>
      <c r="G70">
        <f>Constante!$A$2-Employee_Data[[#This Row],[Age]]</f>
        <v>22</v>
      </c>
      <c r="H70" t="s">
        <v>95</v>
      </c>
      <c r="I70" t="s">
        <v>20</v>
      </c>
      <c r="J70" t="s">
        <v>39</v>
      </c>
      <c r="K70" t="s">
        <v>102</v>
      </c>
      <c r="L70" s="1">
        <v>40029</v>
      </c>
      <c r="M70" s="2">
        <f t="shared" si="3"/>
        <v>2009</v>
      </c>
      <c r="N70" s="3">
        <f t="shared" si="4"/>
        <v>8</v>
      </c>
      <c r="O70" s="3">
        <f t="shared" si="5"/>
        <v>4</v>
      </c>
      <c r="P70">
        <v>208415</v>
      </c>
      <c r="Q70">
        <f>Employee_Data[[#This Row],[Annual Salary]] * (1 + Employee_Data[[#This Row],[Bonus %]])</f>
        <v>281360.25</v>
      </c>
      <c r="R70">
        <v>0.35</v>
      </c>
      <c r="S70" t="s">
        <v>23</v>
      </c>
      <c r="T70" t="s">
        <v>24</v>
      </c>
      <c r="U70" s="1"/>
    </row>
    <row r="71" spans="1:21" x14ac:dyDescent="0.25">
      <c r="A71" t="s">
        <v>251</v>
      </c>
      <c r="B71" t="s">
        <v>252</v>
      </c>
      <c r="C71" t="s">
        <v>253</v>
      </c>
      <c r="D71" t="str">
        <f>CONCATENATE(Employee_Data[[#This Row],[First Name]]," ",Employee_Data[[#This Row],[Last Name]])</f>
        <v>Anna Mehta</v>
      </c>
      <c r="E71" t="s">
        <v>18</v>
      </c>
      <c r="F71">
        <v>32</v>
      </c>
      <c r="G71">
        <f>Constante!$A$2-Employee_Data[[#This Row],[Age]]</f>
        <v>33</v>
      </c>
      <c r="H71" t="s">
        <v>254</v>
      </c>
      <c r="I71" t="s">
        <v>20</v>
      </c>
      <c r="J71" t="s">
        <v>39</v>
      </c>
      <c r="K71" t="s">
        <v>31</v>
      </c>
      <c r="L71" s="1">
        <v>43835</v>
      </c>
      <c r="M71" s="2">
        <f t="shared" si="3"/>
        <v>2020</v>
      </c>
      <c r="N71" s="3">
        <f t="shared" si="4"/>
        <v>1</v>
      </c>
      <c r="O71" s="3">
        <f t="shared" si="5"/>
        <v>5</v>
      </c>
      <c r="P71">
        <v>78844</v>
      </c>
      <c r="Q71">
        <f>Employee_Data[[#This Row],[Annual Salary]] * (1 + Employee_Data[[#This Row],[Bonus %]])</f>
        <v>78844</v>
      </c>
      <c r="R71">
        <v>0</v>
      </c>
      <c r="S71" t="s">
        <v>23</v>
      </c>
      <c r="T71" t="s">
        <v>24</v>
      </c>
      <c r="U71" s="1"/>
    </row>
    <row r="72" spans="1:21" x14ac:dyDescent="0.25">
      <c r="A72" t="s">
        <v>255</v>
      </c>
      <c r="B72" t="s">
        <v>187</v>
      </c>
      <c r="C72" t="s">
        <v>182</v>
      </c>
      <c r="D72" t="str">
        <f>CONCATENATE(Employee_Data[[#This Row],[First Name]]," ",Employee_Data[[#This Row],[Last Name]])</f>
        <v>William Foster</v>
      </c>
      <c r="E72" t="s">
        <v>28</v>
      </c>
      <c r="F72">
        <v>58</v>
      </c>
      <c r="G72">
        <f>Constante!$A$2-Employee_Data[[#This Row],[Age]]</f>
        <v>7</v>
      </c>
      <c r="H72" t="s">
        <v>218</v>
      </c>
      <c r="I72" t="s">
        <v>81</v>
      </c>
      <c r="J72" t="s">
        <v>30</v>
      </c>
      <c r="K72" t="s">
        <v>40</v>
      </c>
      <c r="L72" s="1">
        <v>37399</v>
      </c>
      <c r="M72" s="2">
        <f t="shared" si="3"/>
        <v>2002</v>
      </c>
      <c r="N72" s="3">
        <f t="shared" si="4"/>
        <v>5</v>
      </c>
      <c r="O72" s="3">
        <f t="shared" si="5"/>
        <v>23</v>
      </c>
      <c r="P72">
        <v>76354</v>
      </c>
      <c r="Q72">
        <f>Employee_Data[[#This Row],[Annual Salary]] * (1 + Employee_Data[[#This Row],[Bonus %]])</f>
        <v>76354</v>
      </c>
      <c r="R72">
        <v>0</v>
      </c>
      <c r="S72" t="s">
        <v>23</v>
      </c>
      <c r="T72" t="s">
        <v>50</v>
      </c>
      <c r="U72" s="1">
        <v>44465</v>
      </c>
    </row>
    <row r="73" spans="1:21" x14ac:dyDescent="0.25">
      <c r="A73" t="s">
        <v>256</v>
      </c>
      <c r="B73" t="s">
        <v>257</v>
      </c>
      <c r="C73" t="s">
        <v>195</v>
      </c>
      <c r="D73" t="str">
        <f>CONCATENATE(Employee_Data[[#This Row],[First Name]]," ",Employee_Data[[#This Row],[Last Name]])</f>
        <v>Jade Rojas</v>
      </c>
      <c r="E73" t="s">
        <v>18</v>
      </c>
      <c r="F73">
        <v>37</v>
      </c>
      <c r="G73">
        <f>Constante!$A$2-Employee_Data[[#This Row],[Age]]</f>
        <v>28</v>
      </c>
      <c r="H73" t="s">
        <v>37</v>
      </c>
      <c r="I73" t="s">
        <v>38</v>
      </c>
      <c r="J73" t="s">
        <v>39</v>
      </c>
      <c r="K73" t="s">
        <v>102</v>
      </c>
      <c r="L73" s="1">
        <v>43493</v>
      </c>
      <c r="M73" s="2">
        <f t="shared" si="3"/>
        <v>2019</v>
      </c>
      <c r="N73" s="3">
        <f t="shared" si="4"/>
        <v>1</v>
      </c>
      <c r="O73" s="3">
        <f t="shared" si="5"/>
        <v>28</v>
      </c>
      <c r="P73">
        <v>165927</v>
      </c>
      <c r="Q73">
        <f>Employee_Data[[#This Row],[Annual Salary]] * (1 + Employee_Data[[#This Row],[Bonus %]])</f>
        <v>199112.4</v>
      </c>
      <c r="R73">
        <v>0.2</v>
      </c>
      <c r="S73" t="s">
        <v>23</v>
      </c>
      <c r="T73" t="s">
        <v>50</v>
      </c>
      <c r="U73" s="1"/>
    </row>
    <row r="74" spans="1:21" x14ac:dyDescent="0.25">
      <c r="A74" t="s">
        <v>258</v>
      </c>
      <c r="B74" t="s">
        <v>259</v>
      </c>
      <c r="C74" t="s">
        <v>260</v>
      </c>
      <c r="D74" t="str">
        <f>CONCATENATE(Employee_Data[[#This Row],[First Name]]," ",Employee_Data[[#This Row],[Last Name]])</f>
        <v>Isla Espinoza</v>
      </c>
      <c r="E74" t="s">
        <v>18</v>
      </c>
      <c r="F74">
        <v>38</v>
      </c>
      <c r="G74">
        <f>Constante!$A$2-Employee_Data[[#This Row],[Age]]</f>
        <v>27</v>
      </c>
      <c r="H74" t="s">
        <v>60</v>
      </c>
      <c r="I74" t="s">
        <v>69</v>
      </c>
      <c r="J74" t="s">
        <v>39</v>
      </c>
      <c r="K74" t="s">
        <v>102</v>
      </c>
      <c r="L74" s="1">
        <v>44516</v>
      </c>
      <c r="M74" s="2">
        <f t="shared" si="3"/>
        <v>2021</v>
      </c>
      <c r="N74" s="3">
        <f t="shared" si="4"/>
        <v>11</v>
      </c>
      <c r="O74" s="3">
        <f t="shared" si="5"/>
        <v>16</v>
      </c>
      <c r="P74">
        <v>109812</v>
      </c>
      <c r="Q74">
        <f>Employee_Data[[#This Row],[Annual Salary]] * (1 + Employee_Data[[#This Row],[Bonus %]])</f>
        <v>119695.08</v>
      </c>
      <c r="R74">
        <v>0.09</v>
      </c>
      <c r="S74" t="s">
        <v>112</v>
      </c>
      <c r="T74" t="s">
        <v>113</v>
      </c>
      <c r="U74" s="1"/>
    </row>
    <row r="75" spans="1:21" x14ac:dyDescent="0.25">
      <c r="A75" t="s">
        <v>261</v>
      </c>
      <c r="B75" t="s">
        <v>104</v>
      </c>
      <c r="C75" t="s">
        <v>262</v>
      </c>
      <c r="D75" t="str">
        <f>CONCATENATE(Employee_Data[[#This Row],[First Name]]," ",Employee_Data[[#This Row],[Last Name]])</f>
        <v>David Chu</v>
      </c>
      <c r="E75" t="s">
        <v>28</v>
      </c>
      <c r="F75">
        <v>55</v>
      </c>
      <c r="G75">
        <f>Constante!$A$2-Employee_Data[[#This Row],[Age]]</f>
        <v>10</v>
      </c>
      <c r="H75" t="s">
        <v>80</v>
      </c>
      <c r="I75" t="s">
        <v>81</v>
      </c>
      <c r="J75" t="s">
        <v>56</v>
      </c>
      <c r="K75" t="s">
        <v>31</v>
      </c>
      <c r="L75" s="1">
        <v>36041</v>
      </c>
      <c r="M75" s="2">
        <f t="shared" si="3"/>
        <v>1998</v>
      </c>
      <c r="N75" s="3">
        <f t="shared" si="4"/>
        <v>9</v>
      </c>
      <c r="O75" s="3">
        <f t="shared" si="5"/>
        <v>3</v>
      </c>
      <c r="P75">
        <v>86299</v>
      </c>
      <c r="Q75">
        <f>Employee_Data[[#This Row],[Annual Salary]] * (1 + Employee_Data[[#This Row],[Bonus %]])</f>
        <v>86299</v>
      </c>
      <c r="R75">
        <v>0</v>
      </c>
      <c r="S75" t="s">
        <v>23</v>
      </c>
      <c r="T75" t="s">
        <v>24</v>
      </c>
      <c r="U75" s="1"/>
    </row>
    <row r="76" spans="1:21" x14ac:dyDescent="0.25">
      <c r="A76" t="s">
        <v>263</v>
      </c>
      <c r="B76" t="s">
        <v>264</v>
      </c>
      <c r="C76" t="s">
        <v>172</v>
      </c>
      <c r="D76" t="str">
        <f>CONCATENATE(Employee_Data[[#This Row],[First Name]]," ",Employee_Data[[#This Row],[Last Name]])</f>
        <v>Thomas Padilla</v>
      </c>
      <c r="E76" t="s">
        <v>28</v>
      </c>
      <c r="F76">
        <v>57</v>
      </c>
      <c r="G76">
        <f>Constante!$A$2-Employee_Data[[#This Row],[Age]]</f>
        <v>8</v>
      </c>
      <c r="H76" t="s">
        <v>95</v>
      </c>
      <c r="I76" t="s">
        <v>96</v>
      </c>
      <c r="J76" t="s">
        <v>21</v>
      </c>
      <c r="K76" t="s">
        <v>102</v>
      </c>
      <c r="L76" s="1">
        <v>37828</v>
      </c>
      <c r="M76" s="2">
        <f t="shared" si="3"/>
        <v>2003</v>
      </c>
      <c r="N76" s="3">
        <f t="shared" si="4"/>
        <v>7</v>
      </c>
      <c r="O76" s="3">
        <f t="shared" si="5"/>
        <v>26</v>
      </c>
      <c r="P76">
        <v>206624</v>
      </c>
      <c r="Q76">
        <f>Employee_Data[[#This Row],[Annual Salary]] * (1 + Employee_Data[[#This Row],[Bonus %]])</f>
        <v>289273.59999999998</v>
      </c>
      <c r="R76">
        <v>0.4</v>
      </c>
      <c r="S76" t="s">
        <v>112</v>
      </c>
      <c r="T76" t="s">
        <v>265</v>
      </c>
      <c r="U76" s="1"/>
    </row>
    <row r="77" spans="1:21" x14ac:dyDescent="0.25">
      <c r="A77" t="s">
        <v>266</v>
      </c>
      <c r="B77" t="s">
        <v>267</v>
      </c>
      <c r="C77" t="s">
        <v>236</v>
      </c>
      <c r="D77" t="str">
        <f>CONCATENATE(Employee_Data[[#This Row],[First Name]]," ",Employee_Data[[#This Row],[Last Name]])</f>
        <v>Miles Salazar</v>
      </c>
      <c r="E77" t="s">
        <v>28</v>
      </c>
      <c r="F77">
        <v>36</v>
      </c>
      <c r="G77">
        <f>Constante!$A$2-Employee_Data[[#This Row],[Age]]</f>
        <v>29</v>
      </c>
      <c r="H77" t="s">
        <v>147</v>
      </c>
      <c r="I77" t="s">
        <v>20</v>
      </c>
      <c r="J77" t="s">
        <v>30</v>
      </c>
      <c r="K77" t="s">
        <v>102</v>
      </c>
      <c r="L77" s="1">
        <v>40535</v>
      </c>
      <c r="M77" s="2">
        <f t="shared" si="3"/>
        <v>2010</v>
      </c>
      <c r="N77" s="3">
        <f t="shared" si="4"/>
        <v>12</v>
      </c>
      <c r="O77" s="3">
        <f t="shared" si="5"/>
        <v>23</v>
      </c>
      <c r="P77">
        <v>53215</v>
      </c>
      <c r="Q77">
        <f>Employee_Data[[#This Row],[Annual Salary]] * (1 + Employee_Data[[#This Row],[Bonus %]])</f>
        <v>53215</v>
      </c>
      <c r="R77">
        <v>0</v>
      </c>
      <c r="S77" t="s">
        <v>112</v>
      </c>
      <c r="T77" t="s">
        <v>265</v>
      </c>
      <c r="U77" s="1">
        <v>41725</v>
      </c>
    </row>
    <row r="78" spans="1:21" x14ac:dyDescent="0.25">
      <c r="A78" t="s">
        <v>268</v>
      </c>
      <c r="B78" t="s">
        <v>269</v>
      </c>
      <c r="C78" t="s">
        <v>270</v>
      </c>
      <c r="D78" t="str">
        <f>CONCATENATE(Employee_Data[[#This Row],[First Name]]," ",Employee_Data[[#This Row],[Last Name]])</f>
        <v>Mila Hong</v>
      </c>
      <c r="E78" t="s">
        <v>18</v>
      </c>
      <c r="F78">
        <v>30</v>
      </c>
      <c r="G78">
        <f>Constante!$A$2-Employee_Data[[#This Row],[Age]]</f>
        <v>35</v>
      </c>
      <c r="H78" t="s">
        <v>271</v>
      </c>
      <c r="I78" t="s">
        <v>81</v>
      </c>
      <c r="J78" t="s">
        <v>21</v>
      </c>
      <c r="K78" t="s">
        <v>31</v>
      </c>
      <c r="L78" s="1">
        <v>42877</v>
      </c>
      <c r="M78" s="2">
        <f t="shared" si="3"/>
        <v>2017</v>
      </c>
      <c r="N78" s="3">
        <f t="shared" si="4"/>
        <v>5</v>
      </c>
      <c r="O78" s="3">
        <f t="shared" si="5"/>
        <v>22</v>
      </c>
      <c r="P78">
        <v>86858</v>
      </c>
      <c r="Q78">
        <f>Employee_Data[[#This Row],[Annual Salary]] * (1 + Employee_Data[[#This Row],[Bonus %]])</f>
        <v>86858</v>
      </c>
      <c r="R78">
        <v>0</v>
      </c>
      <c r="S78" t="s">
        <v>32</v>
      </c>
      <c r="T78" t="s">
        <v>33</v>
      </c>
      <c r="U78" s="1">
        <v>43016</v>
      </c>
    </row>
    <row r="79" spans="1:21" x14ac:dyDescent="0.25">
      <c r="A79" t="s">
        <v>272</v>
      </c>
      <c r="B79" t="s">
        <v>273</v>
      </c>
      <c r="C79" t="s">
        <v>274</v>
      </c>
      <c r="D79" t="str">
        <f>CONCATENATE(Employee_Data[[#This Row],[First Name]]," ",Employee_Data[[#This Row],[Last Name]])</f>
        <v>Benjamin Moua</v>
      </c>
      <c r="E79" t="s">
        <v>28</v>
      </c>
      <c r="F79">
        <v>40</v>
      </c>
      <c r="G79">
        <f>Constante!$A$2-Employee_Data[[#This Row],[Age]]</f>
        <v>25</v>
      </c>
      <c r="H79" t="s">
        <v>45</v>
      </c>
      <c r="I79" t="s">
        <v>20</v>
      </c>
      <c r="J79" t="s">
        <v>30</v>
      </c>
      <c r="K79" t="s">
        <v>31</v>
      </c>
      <c r="L79" s="1">
        <v>39265</v>
      </c>
      <c r="M79" s="2">
        <f t="shared" si="3"/>
        <v>2007</v>
      </c>
      <c r="N79" s="3">
        <f t="shared" si="4"/>
        <v>7</v>
      </c>
      <c r="O79" s="3">
        <f t="shared" si="5"/>
        <v>2</v>
      </c>
      <c r="P79">
        <v>93971</v>
      </c>
      <c r="Q79">
        <f>Employee_Data[[#This Row],[Annual Salary]] * (1 + Employee_Data[[#This Row],[Bonus %]])</f>
        <v>101488.68000000001</v>
      </c>
      <c r="R79">
        <v>0.08</v>
      </c>
      <c r="S79" t="s">
        <v>32</v>
      </c>
      <c r="T79" t="s">
        <v>33</v>
      </c>
      <c r="U79" s="1"/>
    </row>
    <row r="80" spans="1:21" x14ac:dyDescent="0.25">
      <c r="A80" t="s">
        <v>275</v>
      </c>
      <c r="B80" t="s">
        <v>276</v>
      </c>
      <c r="C80" t="s">
        <v>277</v>
      </c>
      <c r="D80" t="str">
        <f>CONCATENATE(Employee_Data[[#This Row],[First Name]]," ",Employee_Data[[#This Row],[Last Name]])</f>
        <v>Samuel Morales</v>
      </c>
      <c r="E80" t="s">
        <v>28</v>
      </c>
      <c r="F80">
        <v>34</v>
      </c>
      <c r="G80">
        <f>Constante!$A$2-Employee_Data[[#This Row],[Age]]</f>
        <v>31</v>
      </c>
      <c r="H80" t="s">
        <v>153</v>
      </c>
      <c r="I80" t="s">
        <v>38</v>
      </c>
      <c r="J80" t="s">
        <v>56</v>
      </c>
      <c r="K80" t="s">
        <v>102</v>
      </c>
      <c r="L80" s="1">
        <v>42182</v>
      </c>
      <c r="M80" s="2">
        <f t="shared" si="3"/>
        <v>2015</v>
      </c>
      <c r="N80" s="3">
        <f t="shared" si="4"/>
        <v>6</v>
      </c>
      <c r="O80" s="3">
        <f t="shared" si="5"/>
        <v>27</v>
      </c>
      <c r="P80">
        <v>57008</v>
      </c>
      <c r="Q80">
        <f>Employee_Data[[#This Row],[Annual Salary]] * (1 + Employee_Data[[#This Row],[Bonus %]])</f>
        <v>57008</v>
      </c>
      <c r="R80">
        <v>0</v>
      </c>
      <c r="S80" t="s">
        <v>23</v>
      </c>
      <c r="T80" t="s">
        <v>50</v>
      </c>
      <c r="U80" s="1"/>
    </row>
    <row r="81" spans="1:21" x14ac:dyDescent="0.25">
      <c r="A81" t="s">
        <v>278</v>
      </c>
      <c r="B81" t="s">
        <v>184</v>
      </c>
      <c r="C81" t="s">
        <v>279</v>
      </c>
      <c r="D81" t="str">
        <f>CONCATENATE(Employee_Data[[#This Row],[First Name]]," ",Employee_Data[[#This Row],[Last Name]])</f>
        <v>John Soto</v>
      </c>
      <c r="E81" t="s">
        <v>28</v>
      </c>
      <c r="F81">
        <v>60</v>
      </c>
      <c r="G81">
        <f>Constante!$A$2-Employee_Data[[#This Row],[Age]]</f>
        <v>5</v>
      </c>
      <c r="H81" t="s">
        <v>19</v>
      </c>
      <c r="I81" t="s">
        <v>38</v>
      </c>
      <c r="J81" t="s">
        <v>30</v>
      </c>
      <c r="K81" t="s">
        <v>102</v>
      </c>
      <c r="L81" s="1">
        <v>42270</v>
      </c>
      <c r="M81" s="2">
        <f t="shared" si="3"/>
        <v>2015</v>
      </c>
      <c r="N81" s="3">
        <f t="shared" si="4"/>
        <v>9</v>
      </c>
      <c r="O81" s="3">
        <f t="shared" si="5"/>
        <v>23</v>
      </c>
      <c r="P81">
        <v>141899</v>
      </c>
      <c r="Q81">
        <f>Employee_Data[[#This Row],[Annual Salary]] * (1 + Employee_Data[[#This Row],[Bonus %]])</f>
        <v>163183.84999999998</v>
      </c>
      <c r="R81">
        <v>0.15</v>
      </c>
      <c r="S81" t="s">
        <v>23</v>
      </c>
      <c r="T81" t="s">
        <v>50</v>
      </c>
      <c r="U81" s="1"/>
    </row>
    <row r="82" spans="1:21" x14ac:dyDescent="0.25">
      <c r="A82" t="s">
        <v>280</v>
      </c>
      <c r="B82" t="s">
        <v>281</v>
      </c>
      <c r="C82" t="s">
        <v>63</v>
      </c>
      <c r="D82" t="str">
        <f>CONCATENATE(Employee_Data[[#This Row],[First Name]]," ",Employee_Data[[#This Row],[Last Name]])</f>
        <v>Joseph Martin</v>
      </c>
      <c r="E82" t="s">
        <v>28</v>
      </c>
      <c r="F82">
        <v>41</v>
      </c>
      <c r="G82">
        <f>Constante!$A$2-Employee_Data[[#This Row],[Age]]</f>
        <v>24</v>
      </c>
      <c r="H82" t="s">
        <v>153</v>
      </c>
      <c r="I82" t="s">
        <v>96</v>
      </c>
      <c r="J82" t="s">
        <v>56</v>
      </c>
      <c r="K82" t="s">
        <v>22</v>
      </c>
      <c r="L82" s="1">
        <v>42626</v>
      </c>
      <c r="M82" s="2">
        <f t="shared" si="3"/>
        <v>2016</v>
      </c>
      <c r="N82" s="3">
        <f t="shared" si="4"/>
        <v>9</v>
      </c>
      <c r="O82" s="3">
        <f t="shared" si="5"/>
        <v>13</v>
      </c>
      <c r="P82">
        <v>64847</v>
      </c>
      <c r="Q82">
        <f>Employee_Data[[#This Row],[Annual Salary]] * (1 + Employee_Data[[#This Row],[Bonus %]])</f>
        <v>64847</v>
      </c>
      <c r="R82">
        <v>0</v>
      </c>
      <c r="S82" t="s">
        <v>23</v>
      </c>
      <c r="T82" t="s">
        <v>65</v>
      </c>
      <c r="U82" s="1"/>
    </row>
    <row r="83" spans="1:21" x14ac:dyDescent="0.25">
      <c r="A83" t="s">
        <v>282</v>
      </c>
      <c r="B83" t="s">
        <v>127</v>
      </c>
      <c r="C83" t="s">
        <v>283</v>
      </c>
      <c r="D83" t="str">
        <f>CONCATENATE(Employee_Data[[#This Row],[First Name]]," ",Employee_Data[[#This Row],[Last Name]])</f>
        <v>Jose Ross</v>
      </c>
      <c r="E83" t="s">
        <v>28</v>
      </c>
      <c r="F83">
        <v>53</v>
      </c>
      <c r="G83">
        <f>Constante!$A$2-Employee_Data[[#This Row],[Age]]</f>
        <v>12</v>
      </c>
      <c r="H83" t="s">
        <v>139</v>
      </c>
      <c r="I83" t="s">
        <v>81</v>
      </c>
      <c r="J83" t="s">
        <v>21</v>
      </c>
      <c r="K83" t="s">
        <v>40</v>
      </c>
      <c r="L83" s="1">
        <v>33702</v>
      </c>
      <c r="M83" s="2">
        <f t="shared" si="3"/>
        <v>1992</v>
      </c>
      <c r="N83" s="3">
        <f t="shared" si="4"/>
        <v>4</v>
      </c>
      <c r="O83" s="3">
        <f t="shared" si="5"/>
        <v>8</v>
      </c>
      <c r="P83">
        <v>116878</v>
      </c>
      <c r="Q83">
        <f>Employee_Data[[#This Row],[Annual Salary]] * (1 + Employee_Data[[#This Row],[Bonus %]])</f>
        <v>129734.58000000002</v>
      </c>
      <c r="R83">
        <v>0.11</v>
      </c>
      <c r="S83" t="s">
        <v>23</v>
      </c>
      <c r="T83" t="s">
        <v>65</v>
      </c>
      <c r="U83" s="1"/>
    </row>
    <row r="84" spans="1:21" x14ac:dyDescent="0.25">
      <c r="A84" t="s">
        <v>284</v>
      </c>
      <c r="B84" t="s">
        <v>285</v>
      </c>
      <c r="C84" t="s">
        <v>286</v>
      </c>
      <c r="D84" t="str">
        <f>CONCATENATE(Employee_Data[[#This Row],[First Name]]," ",Employee_Data[[#This Row],[Last Name]])</f>
        <v>Parker James</v>
      </c>
      <c r="E84" t="s">
        <v>28</v>
      </c>
      <c r="F84">
        <v>45</v>
      </c>
      <c r="G84">
        <f>Constante!$A$2-Employee_Data[[#This Row],[Age]]</f>
        <v>20</v>
      </c>
      <c r="H84" t="s">
        <v>132</v>
      </c>
      <c r="I84" t="s">
        <v>81</v>
      </c>
      <c r="J84" t="s">
        <v>39</v>
      </c>
      <c r="K84" t="s">
        <v>22</v>
      </c>
      <c r="L84" s="1">
        <v>38388</v>
      </c>
      <c r="M84" s="2">
        <f t="shared" si="3"/>
        <v>2005</v>
      </c>
      <c r="N84" s="3">
        <f t="shared" si="4"/>
        <v>2</v>
      </c>
      <c r="O84" s="3">
        <f t="shared" si="5"/>
        <v>5</v>
      </c>
      <c r="P84">
        <v>70505</v>
      </c>
      <c r="Q84">
        <f>Employee_Data[[#This Row],[Annual Salary]] * (1 + Employee_Data[[#This Row],[Bonus %]])</f>
        <v>70505</v>
      </c>
      <c r="R84">
        <v>0</v>
      </c>
      <c r="S84" t="s">
        <v>23</v>
      </c>
      <c r="T84" t="s">
        <v>47</v>
      </c>
      <c r="U84" s="1"/>
    </row>
    <row r="85" spans="1:21" x14ac:dyDescent="0.25">
      <c r="A85" t="s">
        <v>287</v>
      </c>
      <c r="B85" t="s">
        <v>86</v>
      </c>
      <c r="C85" t="s">
        <v>288</v>
      </c>
      <c r="D85" t="str">
        <f>CONCATENATE(Employee_Data[[#This Row],[First Name]]," ",Employee_Data[[#This Row],[Last Name]])</f>
        <v>Everleigh Fernandez</v>
      </c>
      <c r="E85" t="s">
        <v>18</v>
      </c>
      <c r="F85">
        <v>30</v>
      </c>
      <c r="G85">
        <f>Constante!$A$2-Employee_Data[[#This Row],[Age]]</f>
        <v>35</v>
      </c>
      <c r="H85" t="s">
        <v>37</v>
      </c>
      <c r="I85" t="s">
        <v>81</v>
      </c>
      <c r="J85" t="s">
        <v>21</v>
      </c>
      <c r="K85" t="s">
        <v>102</v>
      </c>
      <c r="L85" s="1">
        <v>42512</v>
      </c>
      <c r="M85" s="2">
        <f t="shared" si="3"/>
        <v>2016</v>
      </c>
      <c r="N85" s="3">
        <f t="shared" si="4"/>
        <v>5</v>
      </c>
      <c r="O85" s="3">
        <f t="shared" si="5"/>
        <v>22</v>
      </c>
      <c r="P85">
        <v>189702</v>
      </c>
      <c r="Q85">
        <f>Employee_Data[[#This Row],[Annual Salary]] * (1 + Employee_Data[[#This Row],[Bonus %]])</f>
        <v>242818.56</v>
      </c>
      <c r="R85">
        <v>0.28000000000000003</v>
      </c>
      <c r="S85" t="s">
        <v>112</v>
      </c>
      <c r="T85" t="s">
        <v>113</v>
      </c>
      <c r="U85" s="1">
        <v>44186</v>
      </c>
    </row>
    <row r="86" spans="1:21" x14ac:dyDescent="0.25">
      <c r="A86" t="s">
        <v>289</v>
      </c>
      <c r="B86" t="s">
        <v>290</v>
      </c>
      <c r="C86" t="s">
        <v>291</v>
      </c>
      <c r="D86" t="str">
        <f>CONCATENATE(Employee_Data[[#This Row],[First Name]]," ",Employee_Data[[#This Row],[Last Name]])</f>
        <v>Lincoln Hall</v>
      </c>
      <c r="E86" t="s">
        <v>28</v>
      </c>
      <c r="F86">
        <v>26</v>
      </c>
      <c r="G86">
        <f>Constante!$A$2-Employee_Data[[#This Row],[Age]]</f>
        <v>39</v>
      </c>
      <c r="H86" t="s">
        <v>37</v>
      </c>
      <c r="I86" t="s">
        <v>69</v>
      </c>
      <c r="J86" t="s">
        <v>39</v>
      </c>
      <c r="K86" t="s">
        <v>40</v>
      </c>
      <c r="L86" s="1">
        <v>44040</v>
      </c>
      <c r="M86" s="2">
        <f t="shared" si="3"/>
        <v>2020</v>
      </c>
      <c r="N86" s="3">
        <f t="shared" si="4"/>
        <v>7</v>
      </c>
      <c r="O86" s="3">
        <f t="shared" si="5"/>
        <v>28</v>
      </c>
      <c r="P86">
        <v>180664</v>
      </c>
      <c r="Q86">
        <f>Employee_Data[[#This Row],[Annual Salary]] * (1 + Employee_Data[[#This Row],[Bonus %]])</f>
        <v>229443.28</v>
      </c>
      <c r="R86">
        <v>0.27</v>
      </c>
      <c r="S86" t="s">
        <v>23</v>
      </c>
      <c r="T86" t="s">
        <v>41</v>
      </c>
      <c r="U86" s="1"/>
    </row>
    <row r="87" spans="1:21" x14ac:dyDescent="0.25">
      <c r="A87" t="s">
        <v>292</v>
      </c>
      <c r="B87" t="s">
        <v>293</v>
      </c>
      <c r="C87" t="s">
        <v>294</v>
      </c>
      <c r="D87" t="str">
        <f>CONCATENATE(Employee_Data[[#This Row],[First Name]]," ",Employee_Data[[#This Row],[Last Name]])</f>
        <v>Willow Mai</v>
      </c>
      <c r="E87" t="s">
        <v>18</v>
      </c>
      <c r="F87">
        <v>45</v>
      </c>
      <c r="G87">
        <f>Constante!$A$2-Employee_Data[[#This Row],[Age]]</f>
        <v>20</v>
      </c>
      <c r="H87" t="s">
        <v>228</v>
      </c>
      <c r="I87" t="s">
        <v>76</v>
      </c>
      <c r="J87" t="s">
        <v>30</v>
      </c>
      <c r="K87" t="s">
        <v>31</v>
      </c>
      <c r="L87" s="1">
        <v>37972</v>
      </c>
      <c r="M87" s="2">
        <f t="shared" si="3"/>
        <v>2003</v>
      </c>
      <c r="N87" s="3">
        <f t="shared" si="4"/>
        <v>12</v>
      </c>
      <c r="O87" s="3">
        <f t="shared" si="5"/>
        <v>17</v>
      </c>
      <c r="P87">
        <v>48345</v>
      </c>
      <c r="Q87">
        <f>Employee_Data[[#This Row],[Annual Salary]] * (1 + Employee_Data[[#This Row],[Bonus %]])</f>
        <v>48345</v>
      </c>
      <c r="R87">
        <v>0</v>
      </c>
      <c r="S87" t="s">
        <v>32</v>
      </c>
      <c r="T87" t="s">
        <v>166</v>
      </c>
      <c r="U87" s="1"/>
    </row>
    <row r="88" spans="1:21" x14ac:dyDescent="0.25">
      <c r="A88" t="s">
        <v>295</v>
      </c>
      <c r="B88" t="s">
        <v>296</v>
      </c>
      <c r="C88" t="s">
        <v>297</v>
      </c>
      <c r="D88" t="str">
        <f>CONCATENATE(Employee_Data[[#This Row],[First Name]]," ",Employee_Data[[#This Row],[Last Name]])</f>
        <v>Jack Cheng</v>
      </c>
      <c r="E88" t="s">
        <v>28</v>
      </c>
      <c r="F88">
        <v>42</v>
      </c>
      <c r="G88">
        <f>Constante!$A$2-Employee_Data[[#This Row],[Age]]</f>
        <v>23</v>
      </c>
      <c r="H88" t="s">
        <v>37</v>
      </c>
      <c r="I88" t="s">
        <v>76</v>
      </c>
      <c r="J88" t="s">
        <v>30</v>
      </c>
      <c r="K88" t="s">
        <v>31</v>
      </c>
      <c r="L88" s="1">
        <v>41655</v>
      </c>
      <c r="M88" s="2">
        <f t="shared" si="3"/>
        <v>2014</v>
      </c>
      <c r="N88" s="3">
        <f t="shared" si="4"/>
        <v>1</v>
      </c>
      <c r="O88" s="3">
        <f t="shared" si="5"/>
        <v>16</v>
      </c>
      <c r="P88">
        <v>152214</v>
      </c>
      <c r="Q88">
        <f>Employee_Data[[#This Row],[Annual Salary]] * (1 + Employee_Data[[#This Row],[Bonus %]])</f>
        <v>197878.2</v>
      </c>
      <c r="R88">
        <v>0.3</v>
      </c>
      <c r="S88" t="s">
        <v>32</v>
      </c>
      <c r="T88" t="s">
        <v>140</v>
      </c>
      <c r="U88" s="1"/>
    </row>
    <row r="89" spans="1:21" x14ac:dyDescent="0.25">
      <c r="A89" t="s">
        <v>298</v>
      </c>
      <c r="B89" t="s">
        <v>299</v>
      </c>
      <c r="C89" t="s">
        <v>300</v>
      </c>
      <c r="D89" t="str">
        <f>CONCATENATE(Employee_Data[[#This Row],[First Name]]," ",Employee_Data[[#This Row],[Last Name]])</f>
        <v>Genesis Navarro</v>
      </c>
      <c r="E89" t="s">
        <v>18</v>
      </c>
      <c r="F89">
        <v>41</v>
      </c>
      <c r="G89">
        <f>Constante!$A$2-Employee_Data[[#This Row],[Age]]</f>
        <v>24</v>
      </c>
      <c r="H89" t="s">
        <v>254</v>
      </c>
      <c r="I89" t="s">
        <v>20</v>
      </c>
      <c r="J89" t="s">
        <v>56</v>
      </c>
      <c r="K89" t="s">
        <v>102</v>
      </c>
      <c r="L89" s="1">
        <v>39931</v>
      </c>
      <c r="M89" s="2">
        <f t="shared" si="3"/>
        <v>2009</v>
      </c>
      <c r="N89" s="3">
        <f t="shared" si="4"/>
        <v>4</v>
      </c>
      <c r="O89" s="3">
        <f t="shared" si="5"/>
        <v>28</v>
      </c>
      <c r="P89">
        <v>69803</v>
      </c>
      <c r="Q89">
        <f>Employee_Data[[#This Row],[Annual Salary]] * (1 + Employee_Data[[#This Row],[Bonus %]])</f>
        <v>69803</v>
      </c>
      <c r="R89">
        <v>0</v>
      </c>
      <c r="S89" t="s">
        <v>112</v>
      </c>
      <c r="T89" t="s">
        <v>113</v>
      </c>
      <c r="U89" s="1"/>
    </row>
    <row r="90" spans="1:21" x14ac:dyDescent="0.25">
      <c r="A90" t="s">
        <v>301</v>
      </c>
      <c r="B90" t="s">
        <v>302</v>
      </c>
      <c r="C90" t="s">
        <v>303</v>
      </c>
      <c r="D90" t="str">
        <f>CONCATENATE(Employee_Data[[#This Row],[First Name]]," ",Employee_Data[[#This Row],[Last Name]])</f>
        <v>Eliza Hernandez</v>
      </c>
      <c r="E90" t="s">
        <v>18</v>
      </c>
      <c r="F90">
        <v>48</v>
      </c>
      <c r="G90">
        <f>Constante!$A$2-Employee_Data[[#This Row],[Age]]</f>
        <v>17</v>
      </c>
      <c r="H90" t="s">
        <v>304</v>
      </c>
      <c r="I90" t="s">
        <v>20</v>
      </c>
      <c r="J90" t="s">
        <v>56</v>
      </c>
      <c r="K90" t="s">
        <v>102</v>
      </c>
      <c r="L90" s="1">
        <v>43650</v>
      </c>
      <c r="M90" s="2">
        <f t="shared" si="3"/>
        <v>2019</v>
      </c>
      <c r="N90" s="3">
        <f t="shared" si="4"/>
        <v>7</v>
      </c>
      <c r="O90" s="3">
        <f t="shared" si="5"/>
        <v>4</v>
      </c>
      <c r="P90">
        <v>76588</v>
      </c>
      <c r="Q90">
        <f>Employee_Data[[#This Row],[Annual Salary]] * (1 + Employee_Data[[#This Row],[Bonus %]])</f>
        <v>76588</v>
      </c>
      <c r="R90">
        <v>0</v>
      </c>
      <c r="S90" t="s">
        <v>112</v>
      </c>
      <c r="T90" t="s">
        <v>119</v>
      </c>
      <c r="U90" s="1"/>
    </row>
    <row r="91" spans="1:21" x14ac:dyDescent="0.25">
      <c r="A91" t="s">
        <v>305</v>
      </c>
      <c r="B91" t="s">
        <v>192</v>
      </c>
      <c r="C91" t="s">
        <v>306</v>
      </c>
      <c r="D91" t="str">
        <f>CONCATENATE(Employee_Data[[#This Row],[First Name]]," ",Employee_Data[[#This Row],[Last Name]])</f>
        <v>Gabriel Brooks</v>
      </c>
      <c r="E91" t="s">
        <v>28</v>
      </c>
      <c r="F91">
        <v>29</v>
      </c>
      <c r="G91">
        <f>Constante!$A$2-Employee_Data[[#This Row],[Age]]</f>
        <v>36</v>
      </c>
      <c r="H91" t="s">
        <v>307</v>
      </c>
      <c r="I91" t="s">
        <v>20</v>
      </c>
      <c r="J91" t="s">
        <v>30</v>
      </c>
      <c r="K91" t="s">
        <v>40</v>
      </c>
      <c r="L91" s="1">
        <v>43444</v>
      </c>
      <c r="M91" s="2">
        <f t="shared" si="3"/>
        <v>2018</v>
      </c>
      <c r="N91" s="3">
        <f t="shared" si="4"/>
        <v>12</v>
      </c>
      <c r="O91" s="3">
        <f t="shared" si="5"/>
        <v>10</v>
      </c>
      <c r="P91">
        <v>84596</v>
      </c>
      <c r="Q91">
        <f>Employee_Data[[#This Row],[Annual Salary]] * (1 + Employee_Data[[#This Row],[Bonus %]])</f>
        <v>84596</v>
      </c>
      <c r="R91">
        <v>0</v>
      </c>
      <c r="S91" t="s">
        <v>23</v>
      </c>
      <c r="T91" t="s">
        <v>65</v>
      </c>
      <c r="U91" s="1"/>
    </row>
    <row r="92" spans="1:21" x14ac:dyDescent="0.25">
      <c r="A92" t="s">
        <v>308</v>
      </c>
      <c r="B92" t="s">
        <v>296</v>
      </c>
      <c r="C92" t="s">
        <v>309</v>
      </c>
      <c r="D92" t="str">
        <f>CONCATENATE(Employee_Data[[#This Row],[First Name]]," ",Employee_Data[[#This Row],[Last Name]])</f>
        <v>Jack Huynh</v>
      </c>
      <c r="E92" t="s">
        <v>28</v>
      </c>
      <c r="F92">
        <v>27</v>
      </c>
      <c r="G92">
        <f>Constante!$A$2-Employee_Data[[#This Row],[Age]]</f>
        <v>38</v>
      </c>
      <c r="H92" t="s">
        <v>60</v>
      </c>
      <c r="I92" t="s">
        <v>96</v>
      </c>
      <c r="J92" t="s">
        <v>21</v>
      </c>
      <c r="K92" t="s">
        <v>31</v>
      </c>
      <c r="L92" s="1">
        <v>43368</v>
      </c>
      <c r="M92" s="2">
        <f t="shared" si="3"/>
        <v>2018</v>
      </c>
      <c r="N92" s="3">
        <f t="shared" si="4"/>
        <v>9</v>
      </c>
      <c r="O92" s="3">
        <f t="shared" si="5"/>
        <v>25</v>
      </c>
      <c r="P92">
        <v>114441</v>
      </c>
      <c r="Q92">
        <f>Employee_Data[[#This Row],[Annual Salary]] * (1 + Employee_Data[[#This Row],[Bonus %]])</f>
        <v>125885.1</v>
      </c>
      <c r="R92">
        <v>0.1</v>
      </c>
      <c r="S92" t="s">
        <v>32</v>
      </c>
      <c r="T92" t="s">
        <v>33</v>
      </c>
      <c r="U92" s="1">
        <v>43821</v>
      </c>
    </row>
    <row r="93" spans="1:21" x14ac:dyDescent="0.25">
      <c r="A93" t="s">
        <v>310</v>
      </c>
      <c r="B93" t="s">
        <v>246</v>
      </c>
      <c r="C93" t="s">
        <v>230</v>
      </c>
      <c r="D93" t="str">
        <f>CONCATENATE(Employee_Data[[#This Row],[First Name]]," ",Employee_Data[[#This Row],[Last Name]])</f>
        <v>Everly Chow</v>
      </c>
      <c r="E93" t="s">
        <v>18</v>
      </c>
      <c r="F93">
        <v>33</v>
      </c>
      <c r="G93">
        <f>Constante!$A$2-Employee_Data[[#This Row],[Age]]</f>
        <v>32</v>
      </c>
      <c r="H93" t="s">
        <v>19</v>
      </c>
      <c r="I93" t="s">
        <v>38</v>
      </c>
      <c r="J93" t="s">
        <v>39</v>
      </c>
      <c r="K93" t="s">
        <v>31</v>
      </c>
      <c r="L93" s="1">
        <v>43211</v>
      </c>
      <c r="M93" s="2">
        <f t="shared" si="3"/>
        <v>2018</v>
      </c>
      <c r="N93" s="3">
        <f t="shared" si="4"/>
        <v>4</v>
      </c>
      <c r="O93" s="3">
        <f t="shared" si="5"/>
        <v>21</v>
      </c>
      <c r="P93">
        <v>140402</v>
      </c>
      <c r="Q93">
        <f>Employee_Data[[#This Row],[Annual Salary]] * (1 + Employee_Data[[#This Row],[Bonus %]])</f>
        <v>161462.29999999999</v>
      </c>
      <c r="R93">
        <v>0.15</v>
      </c>
      <c r="S93" t="s">
        <v>32</v>
      </c>
      <c r="T93" t="s">
        <v>140</v>
      </c>
      <c r="U93" s="1"/>
    </row>
    <row r="94" spans="1:21" x14ac:dyDescent="0.25">
      <c r="A94" t="s">
        <v>311</v>
      </c>
      <c r="B94" t="s">
        <v>312</v>
      </c>
      <c r="C94" t="s">
        <v>236</v>
      </c>
      <c r="D94" t="str">
        <f>CONCATENATE(Employee_Data[[#This Row],[First Name]]," ",Employee_Data[[#This Row],[Last Name]])</f>
        <v>Amelia Salazar</v>
      </c>
      <c r="E94" t="s">
        <v>18</v>
      </c>
      <c r="F94">
        <v>26</v>
      </c>
      <c r="G94">
        <f>Constante!$A$2-Employee_Data[[#This Row],[Age]]</f>
        <v>39</v>
      </c>
      <c r="H94" t="s">
        <v>153</v>
      </c>
      <c r="I94" t="s">
        <v>38</v>
      </c>
      <c r="J94" t="s">
        <v>56</v>
      </c>
      <c r="K94" t="s">
        <v>102</v>
      </c>
      <c r="L94" s="1">
        <v>43578</v>
      </c>
      <c r="M94" s="2">
        <f t="shared" si="3"/>
        <v>2019</v>
      </c>
      <c r="N94" s="3">
        <f t="shared" si="4"/>
        <v>4</v>
      </c>
      <c r="O94" s="3">
        <f t="shared" si="5"/>
        <v>23</v>
      </c>
      <c r="P94">
        <v>59817</v>
      </c>
      <c r="Q94">
        <f>Employee_Data[[#This Row],[Annual Salary]] * (1 + Employee_Data[[#This Row],[Bonus %]])</f>
        <v>59817</v>
      </c>
      <c r="R94">
        <v>0</v>
      </c>
      <c r="S94" t="s">
        <v>112</v>
      </c>
      <c r="T94" t="s">
        <v>265</v>
      </c>
      <c r="U94" s="1"/>
    </row>
    <row r="95" spans="1:21" x14ac:dyDescent="0.25">
      <c r="A95" t="s">
        <v>313</v>
      </c>
      <c r="B95" t="s">
        <v>314</v>
      </c>
      <c r="C95" t="s">
        <v>315</v>
      </c>
      <c r="D95" t="str">
        <f>CONCATENATE(Employee_Data[[#This Row],[First Name]]," ",Employee_Data[[#This Row],[Last Name]])</f>
        <v>Xavier Zheng</v>
      </c>
      <c r="E95" t="s">
        <v>28</v>
      </c>
      <c r="F95">
        <v>31</v>
      </c>
      <c r="G95">
        <f>Constante!$A$2-Employee_Data[[#This Row],[Age]]</f>
        <v>34</v>
      </c>
      <c r="H95" t="s">
        <v>54</v>
      </c>
      <c r="I95" t="s">
        <v>55</v>
      </c>
      <c r="J95" t="s">
        <v>30</v>
      </c>
      <c r="K95" t="s">
        <v>31</v>
      </c>
      <c r="L95" s="1">
        <v>42938</v>
      </c>
      <c r="M95" s="2">
        <f t="shared" si="3"/>
        <v>2017</v>
      </c>
      <c r="N95" s="3">
        <f t="shared" si="4"/>
        <v>7</v>
      </c>
      <c r="O95" s="3">
        <f t="shared" si="5"/>
        <v>22</v>
      </c>
      <c r="P95">
        <v>55854</v>
      </c>
      <c r="Q95">
        <f>Employee_Data[[#This Row],[Annual Salary]] * (1 + Employee_Data[[#This Row],[Bonus %]])</f>
        <v>55854</v>
      </c>
      <c r="R95">
        <v>0</v>
      </c>
      <c r="S95" t="s">
        <v>23</v>
      </c>
      <c r="T95" t="s">
        <v>47</v>
      </c>
      <c r="U95" s="1"/>
    </row>
    <row r="96" spans="1:21" x14ac:dyDescent="0.25">
      <c r="A96" t="s">
        <v>316</v>
      </c>
      <c r="B96" t="s">
        <v>317</v>
      </c>
      <c r="C96" t="s">
        <v>318</v>
      </c>
      <c r="D96" t="str">
        <f>CONCATENATE(Employee_Data[[#This Row],[First Name]]," ",Employee_Data[[#This Row],[Last Name]])</f>
        <v>Matthew Chau</v>
      </c>
      <c r="E96" t="s">
        <v>28</v>
      </c>
      <c r="F96">
        <v>53</v>
      </c>
      <c r="G96">
        <f>Constante!$A$2-Employee_Data[[#This Row],[Age]]</f>
        <v>12</v>
      </c>
      <c r="H96" t="s">
        <v>179</v>
      </c>
      <c r="I96" t="s">
        <v>76</v>
      </c>
      <c r="J96" t="s">
        <v>21</v>
      </c>
      <c r="K96" t="s">
        <v>31</v>
      </c>
      <c r="L96" s="1">
        <v>37576</v>
      </c>
      <c r="M96" s="2">
        <f t="shared" si="3"/>
        <v>2002</v>
      </c>
      <c r="N96" s="3">
        <f t="shared" si="4"/>
        <v>11</v>
      </c>
      <c r="O96" s="3">
        <f t="shared" si="5"/>
        <v>16</v>
      </c>
      <c r="P96">
        <v>95998</v>
      </c>
      <c r="Q96">
        <f>Employee_Data[[#This Row],[Annual Salary]] * (1 + Employee_Data[[#This Row],[Bonus %]])</f>
        <v>95998</v>
      </c>
      <c r="R96">
        <v>0</v>
      </c>
      <c r="S96" t="s">
        <v>23</v>
      </c>
      <c r="T96" t="s">
        <v>24</v>
      </c>
      <c r="U96" s="1"/>
    </row>
    <row r="97" spans="1:21" x14ac:dyDescent="0.25">
      <c r="A97" t="s">
        <v>319</v>
      </c>
      <c r="B97" t="s">
        <v>320</v>
      </c>
      <c r="C97" t="s">
        <v>297</v>
      </c>
      <c r="D97" t="str">
        <f>CONCATENATE(Employee_Data[[#This Row],[First Name]]," ",Employee_Data[[#This Row],[Last Name]])</f>
        <v>Mia Cheng</v>
      </c>
      <c r="E97" t="s">
        <v>18</v>
      </c>
      <c r="F97">
        <v>34</v>
      </c>
      <c r="G97">
        <f>Constante!$A$2-Employee_Data[[#This Row],[Age]]</f>
        <v>31</v>
      </c>
      <c r="H97" t="s">
        <v>19</v>
      </c>
      <c r="I97" t="s">
        <v>55</v>
      </c>
      <c r="J97" t="s">
        <v>30</v>
      </c>
      <c r="K97" t="s">
        <v>31</v>
      </c>
      <c r="L97" s="1">
        <v>42116</v>
      </c>
      <c r="M97" s="2">
        <f t="shared" si="3"/>
        <v>2015</v>
      </c>
      <c r="N97" s="3">
        <f t="shared" si="4"/>
        <v>4</v>
      </c>
      <c r="O97" s="3">
        <f t="shared" si="5"/>
        <v>22</v>
      </c>
      <c r="P97">
        <v>154941</v>
      </c>
      <c r="Q97">
        <f>Employee_Data[[#This Row],[Annual Salary]] * (1 + Employee_Data[[#This Row],[Bonus %]])</f>
        <v>175083.33</v>
      </c>
      <c r="R97">
        <v>0.13</v>
      </c>
      <c r="S97" t="s">
        <v>23</v>
      </c>
      <c r="T97" t="s">
        <v>50</v>
      </c>
      <c r="U97" s="1"/>
    </row>
    <row r="98" spans="1:21" x14ac:dyDescent="0.25">
      <c r="A98" t="s">
        <v>321</v>
      </c>
      <c r="B98" t="s">
        <v>213</v>
      </c>
      <c r="C98" t="s">
        <v>214</v>
      </c>
      <c r="D98" t="str">
        <f>CONCATENATE(Employee_Data[[#This Row],[First Name]]," ",Employee_Data[[#This Row],[Last Name]])</f>
        <v>Rylee Yu</v>
      </c>
      <c r="E98" t="s">
        <v>18</v>
      </c>
      <c r="F98">
        <v>54</v>
      </c>
      <c r="G98">
        <f>Constante!$A$2-Employee_Data[[#This Row],[Age]]</f>
        <v>11</v>
      </c>
      <c r="H98" t="s">
        <v>95</v>
      </c>
      <c r="I98" t="s">
        <v>38</v>
      </c>
      <c r="J98" t="s">
        <v>39</v>
      </c>
      <c r="K98" t="s">
        <v>31</v>
      </c>
      <c r="L98" s="1">
        <v>40734</v>
      </c>
      <c r="M98" s="2">
        <f t="shared" si="3"/>
        <v>2011</v>
      </c>
      <c r="N98" s="3">
        <f t="shared" si="4"/>
        <v>7</v>
      </c>
      <c r="O98" s="3">
        <f t="shared" si="5"/>
        <v>10</v>
      </c>
      <c r="P98">
        <v>247022</v>
      </c>
      <c r="Q98">
        <f>Employee_Data[[#This Row],[Annual Salary]] * (1 + Employee_Data[[#This Row],[Bonus %]])</f>
        <v>321128.60000000003</v>
      </c>
      <c r="R98">
        <v>0.3</v>
      </c>
      <c r="S98" t="s">
        <v>32</v>
      </c>
      <c r="T98" t="s">
        <v>140</v>
      </c>
      <c r="U98" s="1"/>
    </row>
    <row r="99" spans="1:21" x14ac:dyDescent="0.25">
      <c r="A99" t="s">
        <v>322</v>
      </c>
      <c r="B99" t="s">
        <v>323</v>
      </c>
      <c r="C99" t="s">
        <v>324</v>
      </c>
      <c r="D99" t="str">
        <f>CONCATENATE(Employee_Data[[#This Row],[First Name]]," ",Employee_Data[[#This Row],[Last Name]])</f>
        <v>Zoe Romero</v>
      </c>
      <c r="E99" t="s">
        <v>18</v>
      </c>
      <c r="F99">
        <v>32</v>
      </c>
      <c r="G99">
        <f>Constante!$A$2-Employee_Data[[#This Row],[Age]]</f>
        <v>33</v>
      </c>
      <c r="H99" t="s">
        <v>304</v>
      </c>
      <c r="I99" t="s">
        <v>20</v>
      </c>
      <c r="J99" t="s">
        <v>30</v>
      </c>
      <c r="K99" t="s">
        <v>102</v>
      </c>
      <c r="L99" s="1">
        <v>44474</v>
      </c>
      <c r="M99" s="2">
        <f t="shared" si="3"/>
        <v>2021</v>
      </c>
      <c r="N99" s="3">
        <f t="shared" si="4"/>
        <v>10</v>
      </c>
      <c r="O99" s="3">
        <f t="shared" si="5"/>
        <v>5</v>
      </c>
      <c r="P99">
        <v>88072</v>
      </c>
      <c r="Q99">
        <f>Employee_Data[[#This Row],[Annual Salary]] * (1 + Employee_Data[[#This Row],[Bonus %]])</f>
        <v>88072</v>
      </c>
      <c r="R99">
        <v>0</v>
      </c>
      <c r="S99" t="s">
        <v>112</v>
      </c>
      <c r="T99" t="s">
        <v>265</v>
      </c>
      <c r="U99" s="1"/>
    </row>
    <row r="100" spans="1:21" x14ac:dyDescent="0.25">
      <c r="A100" t="s">
        <v>325</v>
      </c>
      <c r="B100" t="s">
        <v>326</v>
      </c>
      <c r="C100" t="s">
        <v>327</v>
      </c>
      <c r="D100" t="str">
        <f>CONCATENATE(Employee_Data[[#This Row],[First Name]]," ",Employee_Data[[#This Row],[Last Name]])</f>
        <v>Nolan Bui</v>
      </c>
      <c r="E100" t="s">
        <v>28</v>
      </c>
      <c r="F100">
        <v>28</v>
      </c>
      <c r="G100">
        <f>Constante!$A$2-Employee_Data[[#This Row],[Age]]</f>
        <v>37</v>
      </c>
      <c r="H100" t="s">
        <v>45</v>
      </c>
      <c r="I100" t="s">
        <v>20</v>
      </c>
      <c r="J100" t="s">
        <v>21</v>
      </c>
      <c r="K100" t="s">
        <v>31</v>
      </c>
      <c r="L100" s="1">
        <v>43977</v>
      </c>
      <c r="M100" s="2">
        <f t="shared" si="3"/>
        <v>2020</v>
      </c>
      <c r="N100" s="3">
        <f t="shared" si="4"/>
        <v>5</v>
      </c>
      <c r="O100" s="3">
        <f t="shared" si="5"/>
        <v>26</v>
      </c>
      <c r="P100">
        <v>67925</v>
      </c>
      <c r="Q100">
        <f>Employee_Data[[#This Row],[Annual Salary]] * (1 + Employee_Data[[#This Row],[Bonus %]])</f>
        <v>73359</v>
      </c>
      <c r="R100">
        <v>0.08</v>
      </c>
      <c r="S100" t="s">
        <v>32</v>
      </c>
      <c r="T100" t="s">
        <v>88</v>
      </c>
      <c r="U100" s="1"/>
    </row>
    <row r="101" spans="1:21" x14ac:dyDescent="0.25">
      <c r="A101" t="s">
        <v>328</v>
      </c>
      <c r="B101" t="s">
        <v>329</v>
      </c>
      <c r="C101" t="s">
        <v>84</v>
      </c>
      <c r="D101" t="str">
        <f>CONCATENATE(Employee_Data[[#This Row],[First Name]]," ",Employee_Data[[#This Row],[Last Name]])</f>
        <v>Nevaeh Jones</v>
      </c>
      <c r="E101" t="s">
        <v>18</v>
      </c>
      <c r="F101">
        <v>31</v>
      </c>
      <c r="G101">
        <f>Constante!$A$2-Employee_Data[[#This Row],[Age]]</f>
        <v>34</v>
      </c>
      <c r="H101" t="s">
        <v>95</v>
      </c>
      <c r="I101" t="s">
        <v>55</v>
      </c>
      <c r="J101" t="s">
        <v>30</v>
      </c>
      <c r="K101" t="s">
        <v>40</v>
      </c>
      <c r="L101" s="1">
        <v>44063</v>
      </c>
      <c r="M101" s="2">
        <f t="shared" si="3"/>
        <v>2020</v>
      </c>
      <c r="N101" s="3">
        <f t="shared" si="4"/>
        <v>8</v>
      </c>
      <c r="O101" s="3">
        <f t="shared" si="5"/>
        <v>20</v>
      </c>
      <c r="P101">
        <v>219693</v>
      </c>
      <c r="Q101">
        <f>Employee_Data[[#This Row],[Annual Salary]] * (1 + Employee_Data[[#This Row],[Bonus %]])</f>
        <v>285600.90000000002</v>
      </c>
      <c r="R101">
        <v>0.3</v>
      </c>
      <c r="S101" t="s">
        <v>23</v>
      </c>
      <c r="T101" t="s">
        <v>47</v>
      </c>
      <c r="U101" s="1"/>
    </row>
    <row r="102" spans="1:21" x14ac:dyDescent="0.25">
      <c r="A102" t="s">
        <v>330</v>
      </c>
      <c r="B102" t="s">
        <v>331</v>
      </c>
      <c r="C102" t="s">
        <v>332</v>
      </c>
      <c r="D102" t="str">
        <f>CONCATENATE(Employee_Data[[#This Row],[First Name]]," ",Employee_Data[[#This Row],[Last Name]])</f>
        <v>Samantha Adams</v>
      </c>
      <c r="E102" t="s">
        <v>18</v>
      </c>
      <c r="F102">
        <v>45</v>
      </c>
      <c r="G102">
        <f>Constante!$A$2-Employee_Data[[#This Row],[Age]]</f>
        <v>20</v>
      </c>
      <c r="H102" t="s">
        <v>271</v>
      </c>
      <c r="I102" t="s">
        <v>81</v>
      </c>
      <c r="J102" t="s">
        <v>21</v>
      </c>
      <c r="K102" t="s">
        <v>40</v>
      </c>
      <c r="L102" s="1">
        <v>41386</v>
      </c>
      <c r="M102" s="2">
        <f t="shared" si="3"/>
        <v>2013</v>
      </c>
      <c r="N102" s="3">
        <f t="shared" si="4"/>
        <v>4</v>
      </c>
      <c r="O102" s="3">
        <f t="shared" si="5"/>
        <v>22</v>
      </c>
      <c r="P102">
        <v>61773</v>
      </c>
      <c r="Q102">
        <f>Employee_Data[[#This Row],[Annual Salary]] * (1 + Employee_Data[[#This Row],[Bonus %]])</f>
        <v>61773</v>
      </c>
      <c r="R102">
        <v>0</v>
      </c>
      <c r="S102" t="s">
        <v>23</v>
      </c>
      <c r="T102" t="s">
        <v>24</v>
      </c>
      <c r="U102" s="1"/>
    </row>
    <row r="103" spans="1:21" x14ac:dyDescent="0.25">
      <c r="A103" t="s">
        <v>333</v>
      </c>
      <c r="B103" t="s">
        <v>71</v>
      </c>
      <c r="C103" t="s">
        <v>334</v>
      </c>
      <c r="D103" t="str">
        <f>CONCATENATE(Employee_Data[[#This Row],[First Name]]," ",Employee_Data[[#This Row],[Last Name]])</f>
        <v>Madeline Shin</v>
      </c>
      <c r="E103" t="s">
        <v>18</v>
      </c>
      <c r="F103">
        <v>48</v>
      </c>
      <c r="G103">
        <f>Constante!$A$2-Employee_Data[[#This Row],[Age]]</f>
        <v>17</v>
      </c>
      <c r="H103" t="s">
        <v>45</v>
      </c>
      <c r="I103" t="s">
        <v>20</v>
      </c>
      <c r="J103" t="s">
        <v>39</v>
      </c>
      <c r="K103" t="s">
        <v>31</v>
      </c>
      <c r="L103" s="1">
        <v>39091</v>
      </c>
      <c r="M103" s="2">
        <f t="shared" si="3"/>
        <v>2007</v>
      </c>
      <c r="N103" s="3">
        <f t="shared" si="4"/>
        <v>1</v>
      </c>
      <c r="O103" s="3">
        <f t="shared" si="5"/>
        <v>9</v>
      </c>
      <c r="P103">
        <v>74546</v>
      </c>
      <c r="Q103">
        <f>Employee_Data[[#This Row],[Annual Salary]] * (1 + Employee_Data[[#This Row],[Bonus %]])</f>
        <v>81255.14</v>
      </c>
      <c r="R103">
        <v>0.09</v>
      </c>
      <c r="S103" t="s">
        <v>23</v>
      </c>
      <c r="T103" t="s">
        <v>24</v>
      </c>
      <c r="U103" s="1"/>
    </row>
    <row r="104" spans="1:21" x14ac:dyDescent="0.25">
      <c r="A104" t="s">
        <v>335</v>
      </c>
      <c r="B104" t="s">
        <v>336</v>
      </c>
      <c r="C104" t="s">
        <v>337</v>
      </c>
      <c r="D104" t="str">
        <f>CONCATENATE(Employee_Data[[#This Row],[First Name]]," ",Employee_Data[[#This Row],[Last Name]])</f>
        <v>Noah King</v>
      </c>
      <c r="E104" t="s">
        <v>28</v>
      </c>
      <c r="F104">
        <v>56</v>
      </c>
      <c r="G104">
        <f>Constante!$A$2-Employee_Data[[#This Row],[Age]]</f>
        <v>9</v>
      </c>
      <c r="H104" t="s">
        <v>338</v>
      </c>
      <c r="I104" t="s">
        <v>81</v>
      </c>
      <c r="J104" t="s">
        <v>39</v>
      </c>
      <c r="K104" t="s">
        <v>22</v>
      </c>
      <c r="L104" s="1">
        <v>42031</v>
      </c>
      <c r="M104" s="2">
        <f t="shared" si="3"/>
        <v>2015</v>
      </c>
      <c r="N104" s="3">
        <f t="shared" si="4"/>
        <v>1</v>
      </c>
      <c r="O104" s="3">
        <f t="shared" si="5"/>
        <v>27</v>
      </c>
      <c r="P104">
        <v>62575</v>
      </c>
      <c r="Q104">
        <f>Employee_Data[[#This Row],[Annual Salary]] * (1 + Employee_Data[[#This Row],[Bonus %]])</f>
        <v>62575</v>
      </c>
      <c r="R104">
        <v>0</v>
      </c>
      <c r="S104" t="s">
        <v>23</v>
      </c>
      <c r="T104" t="s">
        <v>65</v>
      </c>
      <c r="U104" s="1"/>
    </row>
    <row r="105" spans="1:21" x14ac:dyDescent="0.25">
      <c r="A105" t="s">
        <v>339</v>
      </c>
      <c r="B105" t="s">
        <v>206</v>
      </c>
      <c r="C105" t="s">
        <v>230</v>
      </c>
      <c r="D105" t="str">
        <f>CONCATENATE(Employee_Data[[#This Row],[First Name]]," ",Employee_Data[[#This Row],[Last Name]])</f>
        <v>Leilani Chow</v>
      </c>
      <c r="E105" t="s">
        <v>18</v>
      </c>
      <c r="F105">
        <v>27</v>
      </c>
      <c r="G105">
        <f>Constante!$A$2-Employee_Data[[#This Row],[Age]]</f>
        <v>38</v>
      </c>
      <c r="H105" t="s">
        <v>37</v>
      </c>
      <c r="I105" t="s">
        <v>76</v>
      </c>
      <c r="J105" t="s">
        <v>56</v>
      </c>
      <c r="K105" t="s">
        <v>31</v>
      </c>
      <c r="L105" s="1">
        <v>44250</v>
      </c>
      <c r="M105" s="2">
        <f t="shared" si="3"/>
        <v>2021</v>
      </c>
      <c r="N105" s="3">
        <f t="shared" si="4"/>
        <v>2</v>
      </c>
      <c r="O105" s="3">
        <f t="shared" si="5"/>
        <v>23</v>
      </c>
      <c r="P105">
        <v>199041</v>
      </c>
      <c r="Q105">
        <f>Employee_Data[[#This Row],[Annual Salary]] * (1 + Employee_Data[[#This Row],[Bonus %]])</f>
        <v>230887.56</v>
      </c>
      <c r="R105">
        <v>0.16</v>
      </c>
      <c r="S105" t="s">
        <v>32</v>
      </c>
      <c r="T105" t="s">
        <v>140</v>
      </c>
      <c r="U105" s="1"/>
    </row>
    <row r="106" spans="1:21" x14ac:dyDescent="0.25">
      <c r="A106" t="s">
        <v>340</v>
      </c>
      <c r="B106" t="s">
        <v>341</v>
      </c>
      <c r="C106" t="s">
        <v>342</v>
      </c>
      <c r="D106" t="str">
        <f>CONCATENATE(Employee_Data[[#This Row],[First Name]]," ",Employee_Data[[#This Row],[Last Name]])</f>
        <v>Connor Simmons</v>
      </c>
      <c r="E106" t="s">
        <v>28</v>
      </c>
      <c r="F106">
        <v>55</v>
      </c>
      <c r="G106">
        <f>Constante!$A$2-Employee_Data[[#This Row],[Age]]</f>
        <v>10</v>
      </c>
      <c r="H106" t="s">
        <v>153</v>
      </c>
      <c r="I106" t="s">
        <v>69</v>
      </c>
      <c r="J106" t="s">
        <v>39</v>
      </c>
      <c r="K106" t="s">
        <v>40</v>
      </c>
      <c r="L106" s="1">
        <v>39177</v>
      </c>
      <c r="M106" s="2">
        <f t="shared" si="3"/>
        <v>2007</v>
      </c>
      <c r="N106" s="3">
        <f t="shared" si="4"/>
        <v>4</v>
      </c>
      <c r="O106" s="3">
        <f t="shared" si="5"/>
        <v>5</v>
      </c>
      <c r="P106">
        <v>5231</v>
      </c>
      <c r="Q106">
        <f>Employee_Data[[#This Row],[Annual Salary]] * (1 + Employee_Data[[#This Row],[Bonus %]])</f>
        <v>5231</v>
      </c>
      <c r="R106">
        <v>0</v>
      </c>
      <c r="S106" t="s">
        <v>23</v>
      </c>
      <c r="T106" t="s">
        <v>65</v>
      </c>
      <c r="U106" s="1">
        <v>43385</v>
      </c>
    </row>
    <row r="107" spans="1:21" x14ac:dyDescent="0.25">
      <c r="A107" t="s">
        <v>343</v>
      </c>
      <c r="B107" t="s">
        <v>344</v>
      </c>
      <c r="C107" t="s">
        <v>345</v>
      </c>
      <c r="D107" t="str">
        <f>CONCATENATE(Employee_Data[[#This Row],[First Name]]," ",Employee_Data[[#This Row],[Last Name]])</f>
        <v>Grayson Cooper</v>
      </c>
      <c r="E107" t="s">
        <v>28</v>
      </c>
      <c r="F107">
        <v>64</v>
      </c>
      <c r="G107">
        <f>Constante!$A$2-Employee_Data[[#This Row],[Age]]</f>
        <v>1</v>
      </c>
      <c r="H107" t="s">
        <v>19</v>
      </c>
      <c r="I107" t="s">
        <v>38</v>
      </c>
      <c r="J107" t="s">
        <v>39</v>
      </c>
      <c r="K107" t="s">
        <v>22</v>
      </c>
      <c r="L107" s="1">
        <v>41454</v>
      </c>
      <c r="M107" s="2">
        <f t="shared" si="3"/>
        <v>2013</v>
      </c>
      <c r="N107" s="3">
        <f t="shared" si="4"/>
        <v>6</v>
      </c>
      <c r="O107" s="3">
        <f t="shared" si="5"/>
        <v>29</v>
      </c>
      <c r="P107">
        <v>159571</v>
      </c>
      <c r="Q107">
        <f>Employee_Data[[#This Row],[Annual Salary]] * (1 + Employee_Data[[#This Row],[Bonus %]])</f>
        <v>175528.1</v>
      </c>
      <c r="R107">
        <v>0.1</v>
      </c>
      <c r="S107" t="s">
        <v>23</v>
      </c>
      <c r="T107" t="s">
        <v>105</v>
      </c>
      <c r="U107" s="1"/>
    </row>
    <row r="108" spans="1:21" x14ac:dyDescent="0.25">
      <c r="A108" t="s">
        <v>346</v>
      </c>
      <c r="B108" t="s">
        <v>347</v>
      </c>
      <c r="C108" t="s">
        <v>279</v>
      </c>
      <c r="D108" t="str">
        <f>CONCATENATE(Employee_Data[[#This Row],[First Name]]," ",Employee_Data[[#This Row],[Last Name]])</f>
        <v>Ivy Soto</v>
      </c>
      <c r="E108" t="s">
        <v>18</v>
      </c>
      <c r="F108">
        <v>50</v>
      </c>
      <c r="G108">
        <f>Constante!$A$2-Employee_Data[[#This Row],[Age]]</f>
        <v>15</v>
      </c>
      <c r="H108" t="s">
        <v>218</v>
      </c>
      <c r="I108" t="s">
        <v>81</v>
      </c>
      <c r="J108" t="s">
        <v>21</v>
      </c>
      <c r="K108" t="s">
        <v>102</v>
      </c>
      <c r="L108" s="1">
        <v>35726</v>
      </c>
      <c r="M108" s="2">
        <f t="shared" si="3"/>
        <v>1997</v>
      </c>
      <c r="N108" s="3">
        <f t="shared" si="4"/>
        <v>10</v>
      </c>
      <c r="O108" s="3">
        <f t="shared" si="5"/>
        <v>23</v>
      </c>
      <c r="P108">
        <v>91763</v>
      </c>
      <c r="Q108">
        <f>Employee_Data[[#This Row],[Annual Salary]] * (1 + Employee_Data[[#This Row],[Bonus %]])</f>
        <v>91763</v>
      </c>
      <c r="R108">
        <v>0</v>
      </c>
      <c r="S108" t="s">
        <v>23</v>
      </c>
      <c r="T108" t="s">
        <v>47</v>
      </c>
      <c r="U108" s="1"/>
    </row>
    <row r="109" spans="1:21" x14ac:dyDescent="0.25">
      <c r="A109" t="s">
        <v>348</v>
      </c>
      <c r="B109" t="s">
        <v>248</v>
      </c>
      <c r="C109" t="s">
        <v>342</v>
      </c>
      <c r="D109" t="str">
        <f>CONCATENATE(Employee_Data[[#This Row],[First Name]]," ",Employee_Data[[#This Row],[Last Name]])</f>
        <v>Aurora Simmons</v>
      </c>
      <c r="E109" t="s">
        <v>18</v>
      </c>
      <c r="F109">
        <v>51</v>
      </c>
      <c r="G109">
        <f>Constante!$A$2-Employee_Data[[#This Row],[Age]]</f>
        <v>14</v>
      </c>
      <c r="H109" t="s">
        <v>338</v>
      </c>
      <c r="I109" t="s">
        <v>81</v>
      </c>
      <c r="J109" t="s">
        <v>56</v>
      </c>
      <c r="K109" t="s">
        <v>40</v>
      </c>
      <c r="L109" s="1">
        <v>35055</v>
      </c>
      <c r="M109" s="2">
        <f t="shared" si="3"/>
        <v>1995</v>
      </c>
      <c r="N109" s="3">
        <f t="shared" si="4"/>
        <v>12</v>
      </c>
      <c r="O109" s="3">
        <f t="shared" si="5"/>
        <v>22</v>
      </c>
      <c r="P109">
        <v>96475</v>
      </c>
      <c r="Q109">
        <f>Employee_Data[[#This Row],[Annual Salary]] * (1 + Employee_Data[[#This Row],[Bonus %]])</f>
        <v>96475</v>
      </c>
      <c r="R109">
        <v>0</v>
      </c>
      <c r="S109" t="s">
        <v>23</v>
      </c>
      <c r="T109" t="s">
        <v>47</v>
      </c>
      <c r="U109" s="1"/>
    </row>
    <row r="110" spans="1:21" x14ac:dyDescent="0.25">
      <c r="A110" t="s">
        <v>349</v>
      </c>
      <c r="B110" t="s">
        <v>350</v>
      </c>
      <c r="C110" t="s">
        <v>264</v>
      </c>
      <c r="D110" t="str">
        <f>CONCATENATE(Employee_Data[[#This Row],[First Name]]," ",Employee_Data[[#This Row],[Last Name]])</f>
        <v>Andrew Thomas</v>
      </c>
      <c r="E110" t="s">
        <v>28</v>
      </c>
      <c r="F110">
        <v>36</v>
      </c>
      <c r="G110">
        <f>Constante!$A$2-Employee_Data[[#This Row],[Age]]</f>
        <v>29</v>
      </c>
      <c r="H110" t="s">
        <v>80</v>
      </c>
      <c r="I110" t="s">
        <v>81</v>
      </c>
      <c r="J110" t="s">
        <v>30</v>
      </c>
      <c r="K110" t="s">
        <v>40</v>
      </c>
      <c r="L110" s="1">
        <v>42706</v>
      </c>
      <c r="M110" s="2">
        <f t="shared" si="3"/>
        <v>2016</v>
      </c>
      <c r="N110" s="3">
        <f t="shared" si="4"/>
        <v>12</v>
      </c>
      <c r="O110" s="3">
        <f t="shared" si="5"/>
        <v>2</v>
      </c>
      <c r="P110">
        <v>113781</v>
      </c>
      <c r="Q110">
        <f>Employee_Data[[#This Row],[Annual Salary]] * (1 + Employee_Data[[#This Row],[Bonus %]])</f>
        <v>113781</v>
      </c>
      <c r="R110">
        <v>0</v>
      </c>
      <c r="S110" t="s">
        <v>23</v>
      </c>
      <c r="T110" t="s">
        <v>105</v>
      </c>
      <c r="U110" s="1"/>
    </row>
    <row r="111" spans="1:21" x14ac:dyDescent="0.25">
      <c r="A111" t="s">
        <v>351</v>
      </c>
      <c r="B111" t="s">
        <v>145</v>
      </c>
      <c r="C111" t="s">
        <v>352</v>
      </c>
      <c r="D111" t="str">
        <f>CONCATENATE(Employee_Data[[#This Row],[First Name]]," ",Employee_Data[[#This Row],[Last Name]])</f>
        <v>Ezekiel Desai</v>
      </c>
      <c r="E111" t="s">
        <v>28</v>
      </c>
      <c r="F111">
        <v>42</v>
      </c>
      <c r="G111">
        <f>Constante!$A$2-Employee_Data[[#This Row],[Age]]</f>
        <v>23</v>
      </c>
      <c r="H111" t="s">
        <v>37</v>
      </c>
      <c r="I111" t="s">
        <v>38</v>
      </c>
      <c r="J111" t="s">
        <v>21</v>
      </c>
      <c r="K111" t="s">
        <v>31</v>
      </c>
      <c r="L111" s="1">
        <v>37636</v>
      </c>
      <c r="M111" s="2">
        <f t="shared" si="3"/>
        <v>2003</v>
      </c>
      <c r="N111" s="3">
        <f t="shared" si="4"/>
        <v>1</v>
      </c>
      <c r="O111" s="3">
        <f t="shared" si="5"/>
        <v>15</v>
      </c>
      <c r="P111">
        <v>166599</v>
      </c>
      <c r="Q111">
        <f>Employee_Data[[#This Row],[Annual Salary]] * (1 + Employee_Data[[#This Row],[Bonus %]])</f>
        <v>209914.74</v>
      </c>
      <c r="R111">
        <v>0.26</v>
      </c>
      <c r="S111" t="s">
        <v>23</v>
      </c>
      <c r="T111" t="s">
        <v>24</v>
      </c>
      <c r="U111" s="1"/>
    </row>
    <row r="112" spans="1:21" x14ac:dyDescent="0.25">
      <c r="A112" t="s">
        <v>353</v>
      </c>
      <c r="B112" t="s">
        <v>354</v>
      </c>
      <c r="C112" t="s">
        <v>53</v>
      </c>
      <c r="D112" t="str">
        <f>CONCATENATE(Employee_Data[[#This Row],[First Name]]," ",Employee_Data[[#This Row],[Last Name]])</f>
        <v>Gabriella Gupta</v>
      </c>
      <c r="E112" t="s">
        <v>18</v>
      </c>
      <c r="F112">
        <v>41</v>
      </c>
      <c r="G112">
        <f>Constante!$A$2-Employee_Data[[#This Row],[Age]]</f>
        <v>24</v>
      </c>
      <c r="H112" t="s">
        <v>355</v>
      </c>
      <c r="I112" t="s">
        <v>55</v>
      </c>
      <c r="J112" t="s">
        <v>56</v>
      </c>
      <c r="K112" t="s">
        <v>31</v>
      </c>
      <c r="L112" s="1">
        <v>38398</v>
      </c>
      <c r="M112" s="2">
        <f t="shared" si="3"/>
        <v>2005</v>
      </c>
      <c r="N112" s="3">
        <f t="shared" si="4"/>
        <v>2</v>
      </c>
      <c r="O112" s="3">
        <f t="shared" si="5"/>
        <v>15</v>
      </c>
      <c r="P112">
        <v>95372</v>
      </c>
      <c r="Q112">
        <f>Employee_Data[[#This Row],[Annual Salary]] * (1 + Employee_Data[[#This Row],[Bonus %]])</f>
        <v>95372</v>
      </c>
      <c r="R112">
        <v>0</v>
      </c>
      <c r="S112" t="s">
        <v>32</v>
      </c>
      <c r="T112" t="s">
        <v>88</v>
      </c>
      <c r="U112" s="1"/>
    </row>
    <row r="113" spans="1:21" x14ac:dyDescent="0.25">
      <c r="A113" t="s">
        <v>356</v>
      </c>
      <c r="B113" t="s">
        <v>238</v>
      </c>
      <c r="C113" t="s">
        <v>357</v>
      </c>
      <c r="D113" t="str">
        <f>CONCATENATE(Employee_Data[[#This Row],[First Name]]," ",Employee_Data[[#This Row],[Last Name]])</f>
        <v>Skylar Liu</v>
      </c>
      <c r="E113" t="s">
        <v>18</v>
      </c>
      <c r="F113">
        <v>29</v>
      </c>
      <c r="G113">
        <f>Constante!$A$2-Employee_Data[[#This Row],[Age]]</f>
        <v>36</v>
      </c>
      <c r="H113" t="s">
        <v>37</v>
      </c>
      <c r="I113" t="s">
        <v>20</v>
      </c>
      <c r="J113" t="s">
        <v>21</v>
      </c>
      <c r="K113" t="s">
        <v>31</v>
      </c>
      <c r="L113" s="1">
        <v>44052</v>
      </c>
      <c r="M113" s="2">
        <f t="shared" si="3"/>
        <v>2020</v>
      </c>
      <c r="N113" s="3">
        <f t="shared" si="4"/>
        <v>8</v>
      </c>
      <c r="O113" s="3">
        <f t="shared" si="5"/>
        <v>9</v>
      </c>
      <c r="P113">
        <v>161203</v>
      </c>
      <c r="Q113">
        <f>Employee_Data[[#This Row],[Annual Salary]] * (1 + Employee_Data[[#This Row],[Bonus %]])</f>
        <v>185383.44999999998</v>
      </c>
      <c r="R113">
        <v>0.15</v>
      </c>
      <c r="S113" t="s">
        <v>32</v>
      </c>
      <c r="T113" t="s">
        <v>166</v>
      </c>
      <c r="U113" s="1"/>
    </row>
    <row r="114" spans="1:21" x14ac:dyDescent="0.25">
      <c r="A114" t="s">
        <v>358</v>
      </c>
      <c r="B114" t="s">
        <v>359</v>
      </c>
      <c r="C114" t="s">
        <v>197</v>
      </c>
      <c r="D114" t="str">
        <f>CONCATENATE(Employee_Data[[#This Row],[First Name]]," ",Employee_Data[[#This Row],[Last Name]])</f>
        <v>Nova Coleman</v>
      </c>
      <c r="E114" t="s">
        <v>18</v>
      </c>
      <c r="F114">
        <v>44</v>
      </c>
      <c r="G114">
        <f>Constante!$A$2-Employee_Data[[#This Row],[Age]]</f>
        <v>21</v>
      </c>
      <c r="H114" t="s">
        <v>360</v>
      </c>
      <c r="I114" t="s">
        <v>20</v>
      </c>
      <c r="J114" t="s">
        <v>30</v>
      </c>
      <c r="K114" t="s">
        <v>40</v>
      </c>
      <c r="L114" s="1">
        <v>39064</v>
      </c>
      <c r="M114" s="2">
        <f t="shared" si="3"/>
        <v>2006</v>
      </c>
      <c r="N114" s="3">
        <f t="shared" si="4"/>
        <v>12</v>
      </c>
      <c r="O114" s="3">
        <f t="shared" si="5"/>
        <v>13</v>
      </c>
      <c r="P114">
        <v>74738</v>
      </c>
      <c r="Q114">
        <f>Employee_Data[[#This Row],[Annual Salary]] * (1 + Employee_Data[[#This Row],[Bonus %]])</f>
        <v>74738</v>
      </c>
      <c r="R114">
        <v>0</v>
      </c>
      <c r="S114" t="s">
        <v>23</v>
      </c>
      <c r="T114" t="s">
        <v>65</v>
      </c>
      <c r="U114" s="1"/>
    </row>
    <row r="115" spans="1:21" x14ac:dyDescent="0.25">
      <c r="A115" t="s">
        <v>361</v>
      </c>
      <c r="B115" t="s">
        <v>362</v>
      </c>
      <c r="C115" t="s">
        <v>27</v>
      </c>
      <c r="D115" t="str">
        <f>CONCATENATE(Employee_Data[[#This Row],[First Name]]," ",Employee_Data[[#This Row],[Last Name]])</f>
        <v>Evelyn Dinh</v>
      </c>
      <c r="E115" t="s">
        <v>18</v>
      </c>
      <c r="F115">
        <v>41</v>
      </c>
      <c r="G115">
        <f>Constante!$A$2-Employee_Data[[#This Row],[Age]]</f>
        <v>24</v>
      </c>
      <c r="H115" t="s">
        <v>37</v>
      </c>
      <c r="I115" t="s">
        <v>55</v>
      </c>
      <c r="J115" t="s">
        <v>21</v>
      </c>
      <c r="K115" t="s">
        <v>31</v>
      </c>
      <c r="L115" s="1">
        <v>43322</v>
      </c>
      <c r="M115" s="2">
        <f t="shared" si="3"/>
        <v>2018</v>
      </c>
      <c r="N115" s="3">
        <f t="shared" si="4"/>
        <v>8</v>
      </c>
      <c r="O115" s="3">
        <f t="shared" si="5"/>
        <v>10</v>
      </c>
      <c r="P115">
        <v>171173</v>
      </c>
      <c r="Q115">
        <f>Employee_Data[[#This Row],[Annual Salary]] * (1 + Employee_Data[[#This Row],[Bonus %]])</f>
        <v>207119.33</v>
      </c>
      <c r="R115">
        <v>0.21</v>
      </c>
      <c r="S115" t="s">
        <v>23</v>
      </c>
      <c r="T115" t="s">
        <v>105</v>
      </c>
      <c r="U115" s="1"/>
    </row>
    <row r="116" spans="1:21" x14ac:dyDescent="0.25">
      <c r="A116" t="s">
        <v>363</v>
      </c>
      <c r="B116" t="s">
        <v>306</v>
      </c>
      <c r="C116" t="s">
        <v>364</v>
      </c>
      <c r="D116" t="str">
        <f>CONCATENATE(Employee_Data[[#This Row],[First Name]]," ",Employee_Data[[#This Row],[Last Name]])</f>
        <v>Brooks Marquez</v>
      </c>
      <c r="E116" t="s">
        <v>28</v>
      </c>
      <c r="F116">
        <v>61</v>
      </c>
      <c r="G116">
        <f>Constante!$A$2-Employee_Data[[#This Row],[Age]]</f>
        <v>4</v>
      </c>
      <c r="H116" t="s">
        <v>95</v>
      </c>
      <c r="I116" t="s">
        <v>55</v>
      </c>
      <c r="J116" t="s">
        <v>56</v>
      </c>
      <c r="K116" t="s">
        <v>102</v>
      </c>
      <c r="L116" s="1">
        <v>43732</v>
      </c>
      <c r="M116" s="2">
        <f t="shared" si="3"/>
        <v>2019</v>
      </c>
      <c r="N116" s="3">
        <f t="shared" si="4"/>
        <v>9</v>
      </c>
      <c r="O116" s="3">
        <f t="shared" si="5"/>
        <v>24</v>
      </c>
      <c r="P116">
        <v>201464</v>
      </c>
      <c r="Q116">
        <f>Employee_Data[[#This Row],[Annual Salary]] * (1 + Employee_Data[[#This Row],[Bonus %]])</f>
        <v>276005.68</v>
      </c>
      <c r="R116">
        <v>0.37</v>
      </c>
      <c r="S116" t="s">
        <v>23</v>
      </c>
      <c r="T116" t="s">
        <v>41</v>
      </c>
      <c r="U116" s="1"/>
    </row>
    <row r="117" spans="1:21" x14ac:dyDescent="0.25">
      <c r="A117" t="s">
        <v>365</v>
      </c>
      <c r="B117" t="s">
        <v>341</v>
      </c>
      <c r="C117" t="s">
        <v>281</v>
      </c>
      <c r="D117" t="str">
        <f>CONCATENATE(Employee_Data[[#This Row],[First Name]]," ",Employee_Data[[#This Row],[Last Name]])</f>
        <v>Connor Joseph</v>
      </c>
      <c r="E117" t="s">
        <v>28</v>
      </c>
      <c r="F117">
        <v>50</v>
      </c>
      <c r="G117">
        <f>Constante!$A$2-Employee_Data[[#This Row],[Age]]</f>
        <v>15</v>
      </c>
      <c r="H117" t="s">
        <v>37</v>
      </c>
      <c r="I117" t="s">
        <v>76</v>
      </c>
      <c r="J117" t="s">
        <v>56</v>
      </c>
      <c r="K117" t="s">
        <v>40</v>
      </c>
      <c r="L117" s="1">
        <v>35998</v>
      </c>
      <c r="M117" s="2">
        <f t="shared" si="3"/>
        <v>1998</v>
      </c>
      <c r="N117" s="3">
        <f t="shared" si="4"/>
        <v>7</v>
      </c>
      <c r="O117" s="3">
        <f t="shared" si="5"/>
        <v>22</v>
      </c>
      <c r="P117">
        <v>174895</v>
      </c>
      <c r="Q117">
        <f>Employee_Data[[#This Row],[Annual Salary]] * (1 + Employee_Data[[#This Row],[Bonus %]])</f>
        <v>201129.24999999997</v>
      </c>
      <c r="R117">
        <v>0.15</v>
      </c>
      <c r="S117" t="s">
        <v>23</v>
      </c>
      <c r="T117" t="s">
        <v>41</v>
      </c>
      <c r="U117" s="1"/>
    </row>
    <row r="118" spans="1:21" x14ac:dyDescent="0.25">
      <c r="A118" t="s">
        <v>366</v>
      </c>
      <c r="B118" t="s">
        <v>320</v>
      </c>
      <c r="C118" t="s">
        <v>178</v>
      </c>
      <c r="D118" t="str">
        <f>CONCATENATE(Employee_Data[[#This Row],[First Name]]," ",Employee_Data[[#This Row],[Last Name]])</f>
        <v>Mia Lam</v>
      </c>
      <c r="E118" t="s">
        <v>18</v>
      </c>
      <c r="F118">
        <v>49</v>
      </c>
      <c r="G118">
        <f>Constante!$A$2-Employee_Data[[#This Row],[Age]]</f>
        <v>16</v>
      </c>
      <c r="H118" t="s">
        <v>19</v>
      </c>
      <c r="I118" t="s">
        <v>20</v>
      </c>
      <c r="J118" t="s">
        <v>30</v>
      </c>
      <c r="K118" t="s">
        <v>31</v>
      </c>
      <c r="L118" s="1">
        <v>38825</v>
      </c>
      <c r="M118" s="2">
        <f t="shared" si="3"/>
        <v>2006</v>
      </c>
      <c r="N118" s="3">
        <f t="shared" si="4"/>
        <v>4</v>
      </c>
      <c r="O118" s="3">
        <f t="shared" si="5"/>
        <v>18</v>
      </c>
      <c r="P118">
        <v>134486</v>
      </c>
      <c r="Q118">
        <f>Employee_Data[[#This Row],[Annual Salary]] * (1 + Employee_Data[[#This Row],[Bonus %]])</f>
        <v>153314.04</v>
      </c>
      <c r="R118">
        <v>0.14000000000000001</v>
      </c>
      <c r="S118" t="s">
        <v>23</v>
      </c>
      <c r="T118" t="s">
        <v>47</v>
      </c>
      <c r="U118" s="1"/>
    </row>
    <row r="119" spans="1:21" x14ac:dyDescent="0.25">
      <c r="A119" t="s">
        <v>367</v>
      </c>
      <c r="B119" t="s">
        <v>368</v>
      </c>
      <c r="C119" t="s">
        <v>369</v>
      </c>
      <c r="D119" t="str">
        <f>CONCATENATE(Employee_Data[[#This Row],[First Name]]," ",Employee_Data[[#This Row],[Last Name]])</f>
        <v>Scarlett Rodriguez</v>
      </c>
      <c r="E119" t="s">
        <v>18</v>
      </c>
      <c r="F119">
        <v>60</v>
      </c>
      <c r="G119">
        <f>Constante!$A$2-Employee_Data[[#This Row],[Age]]</f>
        <v>5</v>
      </c>
      <c r="H119" t="s">
        <v>49</v>
      </c>
      <c r="I119" t="s">
        <v>38</v>
      </c>
      <c r="J119" t="s">
        <v>30</v>
      </c>
      <c r="K119" t="s">
        <v>102</v>
      </c>
      <c r="L119" s="1">
        <v>39137</v>
      </c>
      <c r="M119" s="2">
        <f t="shared" si="3"/>
        <v>2007</v>
      </c>
      <c r="N119" s="3">
        <f t="shared" si="4"/>
        <v>2</v>
      </c>
      <c r="O119" s="3">
        <f t="shared" si="5"/>
        <v>24</v>
      </c>
      <c r="P119">
        <v>71699</v>
      </c>
      <c r="Q119">
        <f>Employee_Data[[#This Row],[Annual Salary]] * (1 + Employee_Data[[#This Row],[Bonus %]])</f>
        <v>71699</v>
      </c>
      <c r="R119">
        <v>0</v>
      </c>
      <c r="S119" t="s">
        <v>112</v>
      </c>
      <c r="T119" t="s">
        <v>113</v>
      </c>
      <c r="U119" s="1"/>
    </row>
    <row r="120" spans="1:21" x14ac:dyDescent="0.25">
      <c r="A120" t="s">
        <v>370</v>
      </c>
      <c r="B120" t="s">
        <v>371</v>
      </c>
      <c r="C120" t="s">
        <v>116</v>
      </c>
      <c r="D120" t="str">
        <f>CONCATENATE(Employee_Data[[#This Row],[First Name]]," ",Employee_Data[[#This Row],[Last Name]])</f>
        <v>Cora Rivera</v>
      </c>
      <c r="E120" t="s">
        <v>18</v>
      </c>
      <c r="F120">
        <v>42</v>
      </c>
      <c r="G120">
        <f>Constante!$A$2-Employee_Data[[#This Row],[Age]]</f>
        <v>23</v>
      </c>
      <c r="H120" t="s">
        <v>49</v>
      </c>
      <c r="I120" t="s">
        <v>96</v>
      </c>
      <c r="J120" t="s">
        <v>56</v>
      </c>
      <c r="K120" t="s">
        <v>102</v>
      </c>
      <c r="L120" s="1">
        <v>44198</v>
      </c>
      <c r="M120" s="2">
        <f t="shared" si="3"/>
        <v>2021</v>
      </c>
      <c r="N120" s="3">
        <f t="shared" si="4"/>
        <v>1</v>
      </c>
      <c r="O120" s="3">
        <f t="shared" si="5"/>
        <v>2</v>
      </c>
      <c r="P120">
        <v>9443</v>
      </c>
      <c r="Q120">
        <f>Employee_Data[[#This Row],[Annual Salary]] * (1 + Employee_Data[[#This Row],[Bonus %]])</f>
        <v>9443</v>
      </c>
      <c r="R120">
        <v>0</v>
      </c>
      <c r="S120" t="s">
        <v>23</v>
      </c>
      <c r="T120" t="s">
        <v>24</v>
      </c>
      <c r="U120" s="1"/>
    </row>
    <row r="121" spans="1:21" x14ac:dyDescent="0.25">
      <c r="A121" t="s">
        <v>372</v>
      </c>
      <c r="B121" t="s">
        <v>373</v>
      </c>
      <c r="C121" t="s">
        <v>374</v>
      </c>
      <c r="D121" t="str">
        <f>CONCATENATE(Employee_Data[[#This Row],[First Name]]," ",Employee_Data[[#This Row],[Last Name]])</f>
        <v>Liam Jung</v>
      </c>
      <c r="E121" t="s">
        <v>28</v>
      </c>
      <c r="F121">
        <v>39</v>
      </c>
      <c r="G121">
        <f>Constante!$A$2-Employee_Data[[#This Row],[Age]]</f>
        <v>26</v>
      </c>
      <c r="H121" t="s">
        <v>60</v>
      </c>
      <c r="I121" t="s">
        <v>38</v>
      </c>
      <c r="J121" t="s">
        <v>56</v>
      </c>
      <c r="K121" t="s">
        <v>31</v>
      </c>
      <c r="L121" s="1">
        <v>40192</v>
      </c>
      <c r="M121" s="2">
        <f t="shared" si="3"/>
        <v>2010</v>
      </c>
      <c r="N121" s="3">
        <f t="shared" si="4"/>
        <v>1</v>
      </c>
      <c r="O121" s="3">
        <f t="shared" si="5"/>
        <v>14</v>
      </c>
      <c r="P121">
        <v>103504</v>
      </c>
      <c r="Q121">
        <f>Employee_Data[[#This Row],[Annual Salary]] * (1 + Employee_Data[[#This Row],[Bonus %]])</f>
        <v>110749.28000000001</v>
      </c>
      <c r="R121">
        <v>7.0000000000000007E-2</v>
      </c>
      <c r="S121" t="s">
        <v>32</v>
      </c>
      <c r="T121" t="s">
        <v>166</v>
      </c>
      <c r="U121" s="1"/>
    </row>
    <row r="122" spans="1:21" x14ac:dyDescent="0.25">
      <c r="A122" t="s">
        <v>375</v>
      </c>
      <c r="B122" t="s">
        <v>376</v>
      </c>
      <c r="C122" t="s">
        <v>309</v>
      </c>
      <c r="D122" t="str">
        <f>CONCATENATE(Employee_Data[[#This Row],[First Name]]," ",Employee_Data[[#This Row],[Last Name]])</f>
        <v>Sophia Huynh</v>
      </c>
      <c r="E122" t="s">
        <v>18</v>
      </c>
      <c r="F122">
        <v>55</v>
      </c>
      <c r="G122">
        <f>Constante!$A$2-Employee_Data[[#This Row],[Age]]</f>
        <v>10</v>
      </c>
      <c r="H122" t="s">
        <v>162</v>
      </c>
      <c r="I122" t="s">
        <v>20</v>
      </c>
      <c r="J122" t="s">
        <v>30</v>
      </c>
      <c r="K122" t="s">
        <v>31</v>
      </c>
      <c r="L122" s="1">
        <v>38573</v>
      </c>
      <c r="M122" s="2">
        <f t="shared" si="3"/>
        <v>2005</v>
      </c>
      <c r="N122" s="3">
        <f t="shared" si="4"/>
        <v>8</v>
      </c>
      <c r="O122" s="3">
        <f t="shared" si="5"/>
        <v>9</v>
      </c>
      <c r="P122">
        <v>92771</v>
      </c>
      <c r="Q122">
        <f>Employee_Data[[#This Row],[Annual Salary]] * (1 + Employee_Data[[#This Row],[Bonus %]])</f>
        <v>92771</v>
      </c>
      <c r="R122">
        <v>0</v>
      </c>
      <c r="S122" t="s">
        <v>23</v>
      </c>
      <c r="T122" t="s">
        <v>65</v>
      </c>
      <c r="U122" s="1"/>
    </row>
    <row r="123" spans="1:21" x14ac:dyDescent="0.25">
      <c r="A123" t="s">
        <v>377</v>
      </c>
      <c r="B123" t="s">
        <v>378</v>
      </c>
      <c r="C123" t="s">
        <v>239</v>
      </c>
      <c r="D123" t="str">
        <f>CONCATENATE(Employee_Data[[#This Row],[First Name]]," ",Employee_Data[[#This Row],[Last Name]])</f>
        <v>Athena Carrillo</v>
      </c>
      <c r="E123" t="s">
        <v>18</v>
      </c>
      <c r="F123">
        <v>39</v>
      </c>
      <c r="G123">
        <f>Constante!$A$2-Employee_Data[[#This Row],[Age]]</f>
        <v>26</v>
      </c>
      <c r="H123" t="s">
        <v>153</v>
      </c>
      <c r="I123" t="s">
        <v>38</v>
      </c>
      <c r="J123" t="s">
        <v>39</v>
      </c>
      <c r="K123" t="s">
        <v>102</v>
      </c>
      <c r="L123" s="1">
        <v>38813</v>
      </c>
      <c r="M123" s="2">
        <f t="shared" si="3"/>
        <v>2006</v>
      </c>
      <c r="N123" s="3">
        <f t="shared" si="4"/>
        <v>4</v>
      </c>
      <c r="O123" s="3">
        <f t="shared" si="5"/>
        <v>6</v>
      </c>
      <c r="P123">
        <v>71531</v>
      </c>
      <c r="Q123">
        <f>Employee_Data[[#This Row],[Annual Salary]] * (1 + Employee_Data[[#This Row],[Bonus %]])</f>
        <v>71531</v>
      </c>
      <c r="R123">
        <v>0</v>
      </c>
      <c r="S123" t="s">
        <v>23</v>
      </c>
      <c r="T123" t="s">
        <v>105</v>
      </c>
      <c r="U123" s="1"/>
    </row>
    <row r="124" spans="1:21" x14ac:dyDescent="0.25">
      <c r="A124" t="s">
        <v>379</v>
      </c>
      <c r="B124" t="s">
        <v>380</v>
      </c>
      <c r="C124" t="s">
        <v>36</v>
      </c>
      <c r="D124" t="str">
        <f>CONCATENATE(Employee_Data[[#This Row],[First Name]]," ",Employee_Data[[#This Row],[Last Name]])</f>
        <v>Greyson Sanders</v>
      </c>
      <c r="E124" t="s">
        <v>28</v>
      </c>
      <c r="F124">
        <v>28</v>
      </c>
      <c r="G124">
        <f>Constante!$A$2-Employee_Data[[#This Row],[Age]]</f>
        <v>37</v>
      </c>
      <c r="H124" t="s">
        <v>254</v>
      </c>
      <c r="I124" t="s">
        <v>20</v>
      </c>
      <c r="J124" t="s">
        <v>39</v>
      </c>
      <c r="K124" t="s">
        <v>22</v>
      </c>
      <c r="L124" s="1">
        <v>43530</v>
      </c>
      <c r="M124" s="2">
        <f t="shared" si="3"/>
        <v>2019</v>
      </c>
      <c r="N124" s="3">
        <f t="shared" si="4"/>
        <v>3</v>
      </c>
      <c r="O124" s="3">
        <f t="shared" si="5"/>
        <v>6</v>
      </c>
      <c r="P124">
        <v>90304</v>
      </c>
      <c r="Q124">
        <f>Employee_Data[[#This Row],[Annual Salary]] * (1 + Employee_Data[[#This Row],[Bonus %]])</f>
        <v>90304</v>
      </c>
      <c r="R124">
        <v>0</v>
      </c>
      <c r="S124" t="s">
        <v>23</v>
      </c>
      <c r="T124" t="s">
        <v>41</v>
      </c>
      <c r="U124" s="1"/>
    </row>
    <row r="125" spans="1:21" x14ac:dyDescent="0.25">
      <c r="A125" t="s">
        <v>381</v>
      </c>
      <c r="B125" t="s">
        <v>382</v>
      </c>
      <c r="C125" t="s">
        <v>217</v>
      </c>
      <c r="D125" t="str">
        <f>CONCATENATE(Employee_Data[[#This Row],[First Name]]," ",Employee_Data[[#This Row],[Last Name]])</f>
        <v>Vivian Lewis</v>
      </c>
      <c r="E125" t="s">
        <v>18</v>
      </c>
      <c r="F125">
        <v>65</v>
      </c>
      <c r="G125">
        <f>Constante!$A$2-Employee_Data[[#This Row],[Age]]</f>
        <v>0</v>
      </c>
      <c r="H125" t="s">
        <v>60</v>
      </c>
      <c r="I125" t="s">
        <v>96</v>
      </c>
      <c r="J125" t="s">
        <v>30</v>
      </c>
      <c r="K125" t="s">
        <v>40</v>
      </c>
      <c r="L125" s="1">
        <v>40793</v>
      </c>
      <c r="M125" s="2">
        <f t="shared" si="3"/>
        <v>2011</v>
      </c>
      <c r="N125" s="3">
        <f t="shared" si="4"/>
        <v>9</v>
      </c>
      <c r="O125" s="3">
        <f t="shared" si="5"/>
        <v>7</v>
      </c>
      <c r="P125">
        <v>104903</v>
      </c>
      <c r="Q125">
        <f>Employee_Data[[#This Row],[Annual Salary]] * (1 + Employee_Data[[#This Row],[Bonus %]])</f>
        <v>115393.3</v>
      </c>
      <c r="R125">
        <v>0.1</v>
      </c>
      <c r="S125" t="s">
        <v>23</v>
      </c>
      <c r="T125" t="s">
        <v>105</v>
      </c>
      <c r="U125" s="1"/>
    </row>
    <row r="126" spans="1:21" x14ac:dyDescent="0.25">
      <c r="A126" t="s">
        <v>383</v>
      </c>
      <c r="B126" t="s">
        <v>384</v>
      </c>
      <c r="C126" t="s">
        <v>385</v>
      </c>
      <c r="D126" t="str">
        <f>CONCATENATE(Employee_Data[[#This Row],[First Name]]," ",Employee_Data[[#This Row],[Last Name]])</f>
        <v>Elena Vang</v>
      </c>
      <c r="E126" t="s">
        <v>18</v>
      </c>
      <c r="F126">
        <v>52</v>
      </c>
      <c r="G126">
        <f>Constante!$A$2-Employee_Data[[#This Row],[Age]]</f>
        <v>13</v>
      </c>
      <c r="H126" t="s">
        <v>64</v>
      </c>
      <c r="I126" t="s">
        <v>38</v>
      </c>
      <c r="J126" t="s">
        <v>56</v>
      </c>
      <c r="K126" t="s">
        <v>31</v>
      </c>
      <c r="L126" s="1">
        <v>43515</v>
      </c>
      <c r="M126" s="2">
        <f t="shared" si="3"/>
        <v>2019</v>
      </c>
      <c r="N126" s="3">
        <f t="shared" si="4"/>
        <v>2</v>
      </c>
      <c r="O126" s="3">
        <f t="shared" si="5"/>
        <v>19</v>
      </c>
      <c r="P126">
        <v>55859</v>
      </c>
      <c r="Q126">
        <f>Employee_Data[[#This Row],[Annual Salary]] * (1 + Employee_Data[[#This Row],[Bonus %]])</f>
        <v>55859</v>
      </c>
      <c r="R126">
        <v>0</v>
      </c>
      <c r="S126" t="s">
        <v>32</v>
      </c>
      <c r="T126" t="s">
        <v>140</v>
      </c>
      <c r="U126" s="1"/>
    </row>
    <row r="127" spans="1:21" x14ac:dyDescent="0.25">
      <c r="A127" t="s">
        <v>386</v>
      </c>
      <c r="B127" t="s">
        <v>235</v>
      </c>
      <c r="C127" t="s">
        <v>387</v>
      </c>
      <c r="D127" t="str">
        <f>CONCATENATE(Employee_Data[[#This Row],[First Name]]," ",Employee_Data[[#This Row],[Last Name]])</f>
        <v>Natalia Diaz</v>
      </c>
      <c r="E127" t="s">
        <v>18</v>
      </c>
      <c r="F127">
        <v>62</v>
      </c>
      <c r="G127">
        <f>Constante!$A$2-Employee_Data[[#This Row],[Age]]</f>
        <v>3</v>
      </c>
      <c r="H127" t="s">
        <v>225</v>
      </c>
      <c r="I127" t="s">
        <v>81</v>
      </c>
      <c r="J127" t="s">
        <v>56</v>
      </c>
      <c r="K127" t="s">
        <v>102</v>
      </c>
      <c r="L127" s="1">
        <v>39002</v>
      </c>
      <c r="M127" s="2">
        <f t="shared" si="3"/>
        <v>2006</v>
      </c>
      <c r="N127" s="3">
        <f t="shared" si="4"/>
        <v>10</v>
      </c>
      <c r="O127" s="3">
        <f t="shared" si="5"/>
        <v>12</v>
      </c>
      <c r="P127">
        <v>79785</v>
      </c>
      <c r="Q127">
        <f>Employee_Data[[#This Row],[Annual Salary]] * (1 + Employee_Data[[#This Row],[Bonus %]])</f>
        <v>79785</v>
      </c>
      <c r="R127">
        <v>0</v>
      </c>
      <c r="S127" t="s">
        <v>23</v>
      </c>
      <c r="T127" t="s">
        <v>47</v>
      </c>
      <c r="U127" s="1"/>
    </row>
    <row r="128" spans="1:21" x14ac:dyDescent="0.25">
      <c r="A128" t="s">
        <v>388</v>
      </c>
      <c r="B128" t="s">
        <v>269</v>
      </c>
      <c r="C128" t="s">
        <v>389</v>
      </c>
      <c r="D128" t="str">
        <f>CONCATENATE(Employee_Data[[#This Row],[First Name]]," ",Employee_Data[[#This Row],[Last Name]])</f>
        <v>Mila Leung</v>
      </c>
      <c r="E128" t="s">
        <v>18</v>
      </c>
      <c r="F128">
        <v>39</v>
      </c>
      <c r="G128">
        <f>Constante!$A$2-Employee_Data[[#This Row],[Age]]</f>
        <v>26</v>
      </c>
      <c r="H128" t="s">
        <v>49</v>
      </c>
      <c r="I128" t="s">
        <v>96</v>
      </c>
      <c r="J128" t="s">
        <v>56</v>
      </c>
      <c r="K128" t="s">
        <v>31</v>
      </c>
      <c r="L128" s="1">
        <v>39391</v>
      </c>
      <c r="M128" s="2">
        <f t="shared" si="3"/>
        <v>2007</v>
      </c>
      <c r="N128" s="3">
        <f t="shared" si="4"/>
        <v>11</v>
      </c>
      <c r="O128" s="3">
        <f t="shared" si="5"/>
        <v>5</v>
      </c>
      <c r="P128">
        <v>99017</v>
      </c>
      <c r="Q128">
        <f>Employee_Data[[#This Row],[Annual Salary]] * (1 + Employee_Data[[#This Row],[Bonus %]])</f>
        <v>99017</v>
      </c>
      <c r="R128">
        <v>0</v>
      </c>
      <c r="S128" t="s">
        <v>32</v>
      </c>
      <c r="T128" t="s">
        <v>140</v>
      </c>
      <c r="U128" s="1"/>
    </row>
    <row r="129" spans="1:21" x14ac:dyDescent="0.25">
      <c r="A129" t="s">
        <v>390</v>
      </c>
      <c r="B129" t="s">
        <v>232</v>
      </c>
      <c r="C129" t="s">
        <v>391</v>
      </c>
      <c r="D129" t="str">
        <f>CONCATENATE(Employee_Data[[#This Row],[First Name]]," ",Employee_Data[[#This Row],[Last Name]])</f>
        <v>Ava Nelson</v>
      </c>
      <c r="E129" t="s">
        <v>18</v>
      </c>
      <c r="F129">
        <v>63</v>
      </c>
      <c r="G129">
        <f>Constante!$A$2-Employee_Data[[#This Row],[Age]]</f>
        <v>2</v>
      </c>
      <c r="H129" t="s">
        <v>392</v>
      </c>
      <c r="I129" t="s">
        <v>20</v>
      </c>
      <c r="J129" t="s">
        <v>30</v>
      </c>
      <c r="K129" t="s">
        <v>40</v>
      </c>
      <c r="L129" s="1">
        <v>33695</v>
      </c>
      <c r="M129" s="2">
        <f t="shared" si="3"/>
        <v>1992</v>
      </c>
      <c r="N129" s="3">
        <f t="shared" si="4"/>
        <v>4</v>
      </c>
      <c r="O129" s="3">
        <f t="shared" si="5"/>
        <v>1</v>
      </c>
      <c r="P129">
        <v>53809</v>
      </c>
      <c r="Q129">
        <f>Employee_Data[[#This Row],[Annual Salary]] * (1 + Employee_Data[[#This Row],[Bonus %]])</f>
        <v>53809</v>
      </c>
      <c r="R129">
        <v>0</v>
      </c>
      <c r="S129" t="s">
        <v>23</v>
      </c>
      <c r="T129" t="s">
        <v>50</v>
      </c>
      <c r="U129" s="1"/>
    </row>
    <row r="130" spans="1:21" x14ac:dyDescent="0.25">
      <c r="A130" t="s">
        <v>393</v>
      </c>
      <c r="B130" t="s">
        <v>124</v>
      </c>
      <c r="C130" t="s">
        <v>262</v>
      </c>
      <c r="D130" t="str">
        <f>CONCATENATE(Employee_Data[[#This Row],[First Name]]," ",Employee_Data[[#This Row],[Last Name]])</f>
        <v>Mateo Chu</v>
      </c>
      <c r="E130" t="s">
        <v>28</v>
      </c>
      <c r="F130">
        <v>27</v>
      </c>
      <c r="G130">
        <f>Constante!$A$2-Employee_Data[[#This Row],[Age]]</f>
        <v>38</v>
      </c>
      <c r="H130" t="s">
        <v>218</v>
      </c>
      <c r="I130" t="s">
        <v>81</v>
      </c>
      <c r="J130" t="s">
        <v>39</v>
      </c>
      <c r="K130" t="s">
        <v>31</v>
      </c>
      <c r="L130" s="1">
        <v>43937</v>
      </c>
      <c r="M130" s="2">
        <f t="shared" ref="M130:M193" si="6">YEAR(L130)</f>
        <v>2020</v>
      </c>
      <c r="N130" s="3">
        <f t="shared" ref="N130:N193" si="7">MONTH(L130)</f>
        <v>4</v>
      </c>
      <c r="O130" s="3">
        <f t="shared" ref="O130:O193" si="8">DAY(L130)</f>
        <v>16</v>
      </c>
      <c r="P130">
        <v>71864</v>
      </c>
      <c r="Q130">
        <f>Employee_Data[[#This Row],[Annual Salary]] * (1 + Employee_Data[[#This Row],[Bonus %]])</f>
        <v>71864</v>
      </c>
      <c r="R130">
        <v>0</v>
      </c>
      <c r="S130" t="s">
        <v>32</v>
      </c>
      <c r="T130" t="s">
        <v>166</v>
      </c>
      <c r="U130" s="1"/>
    </row>
    <row r="131" spans="1:21" x14ac:dyDescent="0.25">
      <c r="A131" t="s">
        <v>394</v>
      </c>
      <c r="B131" t="s">
        <v>259</v>
      </c>
      <c r="C131" t="s">
        <v>395</v>
      </c>
      <c r="D131" t="str">
        <f>CONCATENATE(Employee_Data[[#This Row],[First Name]]," ",Employee_Data[[#This Row],[Last Name]])</f>
        <v>Isla Lai</v>
      </c>
      <c r="E131" t="s">
        <v>18</v>
      </c>
      <c r="F131">
        <v>37</v>
      </c>
      <c r="G131">
        <f>Constante!$A$2-Employee_Data[[#This Row],[Age]]</f>
        <v>28</v>
      </c>
      <c r="H131" t="s">
        <v>95</v>
      </c>
      <c r="I131" t="s">
        <v>38</v>
      </c>
      <c r="J131" t="s">
        <v>56</v>
      </c>
      <c r="K131" t="s">
        <v>31</v>
      </c>
      <c r="L131" s="1">
        <v>40883</v>
      </c>
      <c r="M131" s="2">
        <f t="shared" si="6"/>
        <v>2011</v>
      </c>
      <c r="N131" s="3">
        <f t="shared" si="7"/>
        <v>12</v>
      </c>
      <c r="O131" s="3">
        <f t="shared" si="8"/>
        <v>6</v>
      </c>
      <c r="P131">
        <v>225558</v>
      </c>
      <c r="Q131">
        <f>Employee_Data[[#This Row],[Annual Salary]] * (1 + Employee_Data[[#This Row],[Bonus %]])</f>
        <v>299992.14</v>
      </c>
      <c r="R131">
        <v>0.33</v>
      </c>
      <c r="S131" t="s">
        <v>32</v>
      </c>
      <c r="T131" t="s">
        <v>88</v>
      </c>
      <c r="U131" s="1"/>
    </row>
    <row r="132" spans="1:21" x14ac:dyDescent="0.25">
      <c r="A132" t="s">
        <v>396</v>
      </c>
      <c r="B132" t="s">
        <v>145</v>
      </c>
      <c r="C132" t="s">
        <v>397</v>
      </c>
      <c r="D132" t="str">
        <f>CONCATENATE(Employee_Data[[#This Row],[First Name]]," ",Employee_Data[[#This Row],[Last Name]])</f>
        <v>Ezekiel Reed</v>
      </c>
      <c r="E132" t="s">
        <v>28</v>
      </c>
      <c r="F132">
        <v>37</v>
      </c>
      <c r="G132">
        <f>Constante!$A$2-Employee_Data[[#This Row],[Age]]</f>
        <v>28</v>
      </c>
      <c r="H132" t="s">
        <v>19</v>
      </c>
      <c r="I132" t="s">
        <v>20</v>
      </c>
      <c r="J132" t="s">
        <v>30</v>
      </c>
      <c r="K132" t="s">
        <v>40</v>
      </c>
      <c r="L132" s="1">
        <v>41695</v>
      </c>
      <c r="M132" s="2">
        <f t="shared" si="6"/>
        <v>2014</v>
      </c>
      <c r="N132" s="3">
        <f t="shared" si="7"/>
        <v>2</v>
      </c>
      <c r="O132" s="3">
        <f t="shared" si="8"/>
        <v>25</v>
      </c>
      <c r="P132">
        <v>128984</v>
      </c>
      <c r="Q132">
        <f>Employee_Data[[#This Row],[Annual Salary]] * (1 + Employee_Data[[#This Row],[Bonus %]])</f>
        <v>144462.08000000002</v>
      </c>
      <c r="R132">
        <v>0.12</v>
      </c>
      <c r="S132" t="s">
        <v>23</v>
      </c>
      <c r="T132" t="s">
        <v>65</v>
      </c>
      <c r="U132" s="1">
        <v>44317</v>
      </c>
    </row>
    <row r="133" spans="1:21" x14ac:dyDescent="0.25">
      <c r="A133" t="s">
        <v>398</v>
      </c>
      <c r="B133" t="s">
        <v>326</v>
      </c>
      <c r="C133" t="s">
        <v>150</v>
      </c>
      <c r="D133" t="str">
        <f>CONCATENATE(Employee_Data[[#This Row],[First Name]]," ",Employee_Data[[#This Row],[Last Name]])</f>
        <v>Nolan Guzman</v>
      </c>
      <c r="E133" t="s">
        <v>28</v>
      </c>
      <c r="F133">
        <v>46</v>
      </c>
      <c r="G133">
        <f>Constante!$A$2-Employee_Data[[#This Row],[Age]]</f>
        <v>19</v>
      </c>
      <c r="H133" t="s">
        <v>218</v>
      </c>
      <c r="I133" t="s">
        <v>81</v>
      </c>
      <c r="J133" t="s">
        <v>39</v>
      </c>
      <c r="K133" t="s">
        <v>102</v>
      </c>
      <c r="L133" s="1">
        <v>36331</v>
      </c>
      <c r="M133" s="2">
        <f t="shared" si="6"/>
        <v>1999</v>
      </c>
      <c r="N133" s="3">
        <f t="shared" si="7"/>
        <v>6</v>
      </c>
      <c r="O133" s="3">
        <f t="shared" si="8"/>
        <v>20</v>
      </c>
      <c r="P133">
        <v>96997</v>
      </c>
      <c r="Q133">
        <f>Employee_Data[[#This Row],[Annual Salary]] * (1 + Employee_Data[[#This Row],[Bonus %]])</f>
        <v>96997</v>
      </c>
      <c r="R133">
        <v>0</v>
      </c>
      <c r="S133" t="s">
        <v>112</v>
      </c>
      <c r="T133" t="s">
        <v>265</v>
      </c>
      <c r="U133" s="1"/>
    </row>
    <row r="134" spans="1:21" x14ac:dyDescent="0.25">
      <c r="A134" t="s">
        <v>399</v>
      </c>
      <c r="B134" t="s">
        <v>86</v>
      </c>
      <c r="C134" t="s">
        <v>260</v>
      </c>
      <c r="D134" t="str">
        <f>CONCATENATE(Employee_Data[[#This Row],[First Name]]," ",Employee_Data[[#This Row],[Last Name]])</f>
        <v>Everleigh Espinoza</v>
      </c>
      <c r="E134" t="s">
        <v>18</v>
      </c>
      <c r="F134">
        <v>54</v>
      </c>
      <c r="G134">
        <f>Constante!$A$2-Employee_Data[[#This Row],[Age]]</f>
        <v>11</v>
      </c>
      <c r="H134" t="s">
        <v>37</v>
      </c>
      <c r="I134" t="s">
        <v>76</v>
      </c>
      <c r="J134" t="s">
        <v>30</v>
      </c>
      <c r="K134" t="s">
        <v>102</v>
      </c>
      <c r="L134" s="1">
        <v>43122</v>
      </c>
      <c r="M134" s="2">
        <f t="shared" si="6"/>
        <v>2018</v>
      </c>
      <c r="N134" s="3">
        <f t="shared" si="7"/>
        <v>1</v>
      </c>
      <c r="O134" s="3">
        <f t="shared" si="8"/>
        <v>22</v>
      </c>
      <c r="P134">
        <v>176294</v>
      </c>
      <c r="Q134">
        <f>Employee_Data[[#This Row],[Annual Salary]] * (1 + Employee_Data[[#This Row],[Bonus %]])</f>
        <v>225656.32000000001</v>
      </c>
      <c r="R134">
        <v>0.28000000000000003</v>
      </c>
      <c r="S134" t="s">
        <v>23</v>
      </c>
      <c r="T134" t="s">
        <v>47</v>
      </c>
      <c r="U134" s="1"/>
    </row>
    <row r="135" spans="1:21" x14ac:dyDescent="0.25">
      <c r="A135" t="s">
        <v>400</v>
      </c>
      <c r="B135" t="s">
        <v>362</v>
      </c>
      <c r="C135" t="s">
        <v>374</v>
      </c>
      <c r="D135" t="str">
        <f>CONCATENATE(Employee_Data[[#This Row],[First Name]]," ",Employee_Data[[#This Row],[Last Name]])</f>
        <v>Evelyn Jung</v>
      </c>
      <c r="E135" t="s">
        <v>18</v>
      </c>
      <c r="F135">
        <v>30</v>
      </c>
      <c r="G135">
        <f>Constante!$A$2-Employee_Data[[#This Row],[Age]]</f>
        <v>35</v>
      </c>
      <c r="H135" t="s">
        <v>64</v>
      </c>
      <c r="I135" t="s">
        <v>55</v>
      </c>
      <c r="J135" t="s">
        <v>21</v>
      </c>
      <c r="K135" t="s">
        <v>31</v>
      </c>
      <c r="L135" s="1">
        <v>44241</v>
      </c>
      <c r="M135" s="2">
        <f t="shared" si="6"/>
        <v>2021</v>
      </c>
      <c r="N135" s="3">
        <f t="shared" si="7"/>
        <v>2</v>
      </c>
      <c r="O135" s="3">
        <f t="shared" si="8"/>
        <v>14</v>
      </c>
      <c r="P135">
        <v>4834</v>
      </c>
      <c r="Q135">
        <f>Employee_Data[[#This Row],[Annual Salary]] * (1 + Employee_Data[[#This Row],[Bonus %]])</f>
        <v>4834</v>
      </c>
      <c r="R135">
        <v>0</v>
      </c>
      <c r="S135" t="s">
        <v>32</v>
      </c>
      <c r="T135" t="s">
        <v>140</v>
      </c>
      <c r="U135" s="1"/>
    </row>
    <row r="136" spans="1:21" x14ac:dyDescent="0.25">
      <c r="A136" t="s">
        <v>401</v>
      </c>
      <c r="B136" t="s">
        <v>402</v>
      </c>
      <c r="C136" t="s">
        <v>101</v>
      </c>
      <c r="D136" t="str">
        <f>CONCATENATE(Employee_Data[[#This Row],[First Name]]," ",Employee_Data[[#This Row],[Last Name]])</f>
        <v>Sophie Silva</v>
      </c>
      <c r="E136" t="s">
        <v>18</v>
      </c>
      <c r="F136">
        <v>28</v>
      </c>
      <c r="G136">
        <f>Constante!$A$2-Employee_Data[[#This Row],[Age]]</f>
        <v>37</v>
      </c>
      <c r="H136" t="s">
        <v>95</v>
      </c>
      <c r="I136" t="s">
        <v>81</v>
      </c>
      <c r="J136" t="s">
        <v>56</v>
      </c>
      <c r="K136" t="s">
        <v>102</v>
      </c>
      <c r="L136" s="1">
        <v>42922</v>
      </c>
      <c r="M136" s="2">
        <f t="shared" si="6"/>
        <v>2017</v>
      </c>
      <c r="N136" s="3">
        <f t="shared" si="7"/>
        <v>7</v>
      </c>
      <c r="O136" s="3">
        <f t="shared" si="8"/>
        <v>6</v>
      </c>
      <c r="P136">
        <v>240488</v>
      </c>
      <c r="Q136">
        <f>Employee_Data[[#This Row],[Annual Salary]] * (1 + Employee_Data[[#This Row],[Bonus %]])</f>
        <v>336683.19999999995</v>
      </c>
      <c r="R136">
        <v>0.4</v>
      </c>
      <c r="S136" t="s">
        <v>112</v>
      </c>
      <c r="T136" t="s">
        <v>119</v>
      </c>
      <c r="U136" s="1"/>
    </row>
    <row r="137" spans="1:21" x14ac:dyDescent="0.25">
      <c r="A137" t="s">
        <v>403</v>
      </c>
      <c r="B137" t="s">
        <v>124</v>
      </c>
      <c r="C137" t="s">
        <v>404</v>
      </c>
      <c r="D137" t="str">
        <f>CONCATENATE(Employee_Data[[#This Row],[First Name]]," ",Employee_Data[[#This Row],[Last Name]])</f>
        <v>Mateo Williams</v>
      </c>
      <c r="E137" t="s">
        <v>28</v>
      </c>
      <c r="F137">
        <v>40</v>
      </c>
      <c r="G137">
        <f>Constante!$A$2-Employee_Data[[#This Row],[Age]]</f>
        <v>25</v>
      </c>
      <c r="H137" t="s">
        <v>162</v>
      </c>
      <c r="I137" t="s">
        <v>20</v>
      </c>
      <c r="J137" t="s">
        <v>30</v>
      </c>
      <c r="K137" t="s">
        <v>40</v>
      </c>
      <c r="L137" s="1">
        <v>40565</v>
      </c>
      <c r="M137" s="2">
        <f t="shared" si="6"/>
        <v>2011</v>
      </c>
      <c r="N137" s="3">
        <f t="shared" si="7"/>
        <v>1</v>
      </c>
      <c r="O137" s="3">
        <f t="shared" si="8"/>
        <v>22</v>
      </c>
      <c r="P137">
        <v>97339</v>
      </c>
      <c r="Q137">
        <f>Employee_Data[[#This Row],[Annual Salary]] * (1 + Employee_Data[[#This Row],[Bonus %]])</f>
        <v>97339</v>
      </c>
      <c r="R137">
        <v>0</v>
      </c>
      <c r="S137" t="s">
        <v>23</v>
      </c>
      <c r="T137" t="s">
        <v>47</v>
      </c>
      <c r="U137" s="1"/>
    </row>
    <row r="138" spans="1:21" x14ac:dyDescent="0.25">
      <c r="A138" t="s">
        <v>405</v>
      </c>
      <c r="B138" t="s">
        <v>181</v>
      </c>
      <c r="C138" t="s">
        <v>406</v>
      </c>
      <c r="D138" t="str">
        <f>CONCATENATE(Employee_Data[[#This Row],[First Name]]," ",Employee_Data[[#This Row],[Last Name]])</f>
        <v>Kennedy Rahman</v>
      </c>
      <c r="E138" t="s">
        <v>18</v>
      </c>
      <c r="F138">
        <v>49</v>
      </c>
      <c r="G138">
        <f>Constante!$A$2-Employee_Data[[#This Row],[Age]]</f>
        <v>16</v>
      </c>
      <c r="H138" t="s">
        <v>95</v>
      </c>
      <c r="I138" t="s">
        <v>76</v>
      </c>
      <c r="J138" t="s">
        <v>30</v>
      </c>
      <c r="K138" t="s">
        <v>31</v>
      </c>
      <c r="L138" s="1">
        <v>37680</v>
      </c>
      <c r="M138" s="2">
        <f t="shared" si="6"/>
        <v>2003</v>
      </c>
      <c r="N138" s="3">
        <f t="shared" si="7"/>
        <v>2</v>
      </c>
      <c r="O138" s="3">
        <f t="shared" si="8"/>
        <v>28</v>
      </c>
      <c r="P138">
        <v>211291</v>
      </c>
      <c r="Q138">
        <f>Employee_Data[[#This Row],[Annual Salary]] * (1 + Employee_Data[[#This Row],[Bonus %]])</f>
        <v>289468.67000000004</v>
      </c>
      <c r="R138">
        <v>0.37</v>
      </c>
      <c r="S138" t="s">
        <v>32</v>
      </c>
      <c r="T138" t="s">
        <v>33</v>
      </c>
      <c r="U138" s="1"/>
    </row>
    <row r="139" spans="1:21" x14ac:dyDescent="0.25">
      <c r="A139" t="s">
        <v>407</v>
      </c>
      <c r="B139" t="s">
        <v>408</v>
      </c>
      <c r="C139" t="s">
        <v>409</v>
      </c>
      <c r="D139" t="str">
        <f>CONCATENATE(Employee_Data[[#This Row],[First Name]]," ",Employee_Data[[#This Row],[Last Name]])</f>
        <v>Levi Mendez</v>
      </c>
      <c r="E139" t="s">
        <v>28</v>
      </c>
      <c r="F139">
        <v>39</v>
      </c>
      <c r="G139">
        <f>Constante!$A$2-Employee_Data[[#This Row],[Age]]</f>
        <v>26</v>
      </c>
      <c r="H139" t="s">
        <v>95</v>
      </c>
      <c r="I139" t="s">
        <v>55</v>
      </c>
      <c r="J139" t="s">
        <v>21</v>
      </c>
      <c r="K139" t="s">
        <v>102</v>
      </c>
      <c r="L139" s="1">
        <v>40778</v>
      </c>
      <c r="M139" s="2">
        <f t="shared" si="6"/>
        <v>2011</v>
      </c>
      <c r="N139" s="3">
        <f t="shared" si="7"/>
        <v>8</v>
      </c>
      <c r="O139" s="3">
        <f t="shared" si="8"/>
        <v>23</v>
      </c>
      <c r="P139">
        <v>249506</v>
      </c>
      <c r="Q139">
        <f>Employee_Data[[#This Row],[Annual Salary]] * (1 + Employee_Data[[#This Row],[Bonus %]])</f>
        <v>324357.8</v>
      </c>
      <c r="R139">
        <v>0.3</v>
      </c>
      <c r="S139" t="s">
        <v>112</v>
      </c>
      <c r="T139" t="s">
        <v>119</v>
      </c>
      <c r="U139" s="1"/>
    </row>
    <row r="140" spans="1:21" x14ac:dyDescent="0.25">
      <c r="A140" t="s">
        <v>410</v>
      </c>
      <c r="B140" t="s">
        <v>411</v>
      </c>
      <c r="C140" t="s">
        <v>412</v>
      </c>
      <c r="D140" t="str">
        <f>CONCATENATE(Employee_Data[[#This Row],[First Name]]," ",Employee_Data[[#This Row],[Last Name]])</f>
        <v>Julian Fong</v>
      </c>
      <c r="E140" t="s">
        <v>28</v>
      </c>
      <c r="F140">
        <v>61</v>
      </c>
      <c r="G140">
        <f>Constante!$A$2-Employee_Data[[#This Row],[Age]]</f>
        <v>4</v>
      </c>
      <c r="H140" t="s">
        <v>132</v>
      </c>
      <c r="I140" t="s">
        <v>81</v>
      </c>
      <c r="J140" t="s">
        <v>39</v>
      </c>
      <c r="K140" t="s">
        <v>31</v>
      </c>
      <c r="L140" s="1">
        <v>37582</v>
      </c>
      <c r="M140" s="2">
        <f t="shared" si="6"/>
        <v>2002</v>
      </c>
      <c r="N140" s="3">
        <f t="shared" si="7"/>
        <v>11</v>
      </c>
      <c r="O140" s="3">
        <f t="shared" si="8"/>
        <v>22</v>
      </c>
      <c r="P140">
        <v>8095</v>
      </c>
      <c r="Q140">
        <f>Employee_Data[[#This Row],[Annual Salary]] * (1 + Employee_Data[[#This Row],[Bonus %]])</f>
        <v>8095</v>
      </c>
      <c r="R140">
        <v>0</v>
      </c>
      <c r="S140" t="s">
        <v>32</v>
      </c>
      <c r="T140" t="s">
        <v>33</v>
      </c>
      <c r="U140" s="1"/>
    </row>
    <row r="141" spans="1:21" x14ac:dyDescent="0.25">
      <c r="A141" t="s">
        <v>413</v>
      </c>
      <c r="B141" t="s">
        <v>329</v>
      </c>
      <c r="C141" t="s">
        <v>414</v>
      </c>
      <c r="D141" t="str">
        <f>CONCATENATE(Employee_Data[[#This Row],[First Name]]," ",Employee_Data[[#This Row],[Last Name]])</f>
        <v>Nevaeh Kang</v>
      </c>
      <c r="E141" t="s">
        <v>18</v>
      </c>
      <c r="F141">
        <v>46</v>
      </c>
      <c r="G141">
        <f>Constante!$A$2-Employee_Data[[#This Row],[Age]]</f>
        <v>19</v>
      </c>
      <c r="H141" t="s">
        <v>221</v>
      </c>
      <c r="I141" t="s">
        <v>81</v>
      </c>
      <c r="J141" t="s">
        <v>21</v>
      </c>
      <c r="K141" t="s">
        <v>31</v>
      </c>
      <c r="L141" s="1">
        <v>44206</v>
      </c>
      <c r="M141" s="2">
        <f t="shared" si="6"/>
        <v>2021</v>
      </c>
      <c r="N141" s="3">
        <f t="shared" si="7"/>
        <v>1</v>
      </c>
      <c r="O141" s="3">
        <f t="shared" si="8"/>
        <v>10</v>
      </c>
      <c r="P141">
        <v>86538</v>
      </c>
      <c r="Q141">
        <f>Employee_Data[[#This Row],[Annual Salary]] * (1 + Employee_Data[[#This Row],[Bonus %]])</f>
        <v>86538</v>
      </c>
      <c r="R141">
        <v>0</v>
      </c>
      <c r="S141" t="s">
        <v>32</v>
      </c>
      <c r="T141" t="s">
        <v>166</v>
      </c>
      <c r="U141" s="1"/>
    </row>
    <row r="142" spans="1:21" x14ac:dyDescent="0.25">
      <c r="A142" t="s">
        <v>415</v>
      </c>
      <c r="B142" t="s">
        <v>416</v>
      </c>
      <c r="C142" t="s">
        <v>391</v>
      </c>
      <c r="D142" t="str">
        <f>CONCATENATE(Employee_Data[[#This Row],[First Name]]," ",Employee_Data[[#This Row],[Last Name]])</f>
        <v>Hannah Nelson</v>
      </c>
      <c r="E142" t="s">
        <v>18</v>
      </c>
      <c r="F142">
        <v>35</v>
      </c>
      <c r="G142">
        <f>Constante!$A$2-Employee_Data[[#This Row],[Age]]</f>
        <v>30</v>
      </c>
      <c r="H142" t="s">
        <v>49</v>
      </c>
      <c r="I142" t="s">
        <v>96</v>
      </c>
      <c r="J142" t="s">
        <v>39</v>
      </c>
      <c r="K142" t="s">
        <v>40</v>
      </c>
      <c r="L142" s="1">
        <v>43715</v>
      </c>
      <c r="M142" s="2">
        <f t="shared" si="6"/>
        <v>2019</v>
      </c>
      <c r="N142" s="3">
        <f t="shared" si="7"/>
        <v>9</v>
      </c>
      <c r="O142" s="3">
        <f t="shared" si="8"/>
        <v>7</v>
      </c>
      <c r="P142">
        <v>70992</v>
      </c>
      <c r="Q142">
        <f>Employee_Data[[#This Row],[Annual Salary]] * (1 + Employee_Data[[#This Row],[Bonus %]])</f>
        <v>70992</v>
      </c>
      <c r="R142">
        <v>0</v>
      </c>
      <c r="S142" t="s">
        <v>23</v>
      </c>
      <c r="T142" t="s">
        <v>47</v>
      </c>
      <c r="U142" s="1"/>
    </row>
    <row r="143" spans="1:21" x14ac:dyDescent="0.25">
      <c r="A143" t="s">
        <v>417</v>
      </c>
      <c r="B143" t="s">
        <v>418</v>
      </c>
      <c r="C143" t="s">
        <v>79</v>
      </c>
      <c r="D143" t="str">
        <f>CONCATENATE(Employee_Data[[#This Row],[First Name]]," ",Employee_Data[[#This Row],[Last Name]])</f>
        <v>Anthony Rogers</v>
      </c>
      <c r="E143" t="s">
        <v>28</v>
      </c>
      <c r="F143">
        <v>33</v>
      </c>
      <c r="G143">
        <f>Constante!$A$2-Employee_Data[[#This Row],[Age]]</f>
        <v>32</v>
      </c>
      <c r="H143" t="s">
        <v>95</v>
      </c>
      <c r="I143" t="s">
        <v>81</v>
      </c>
      <c r="J143" t="s">
        <v>56</v>
      </c>
      <c r="K143" t="s">
        <v>40</v>
      </c>
      <c r="L143" s="1">
        <v>42173</v>
      </c>
      <c r="M143" s="2">
        <f t="shared" si="6"/>
        <v>2015</v>
      </c>
      <c r="N143" s="3">
        <f t="shared" si="7"/>
        <v>6</v>
      </c>
      <c r="O143" s="3">
        <f t="shared" si="8"/>
        <v>18</v>
      </c>
      <c r="P143">
        <v>205314</v>
      </c>
      <c r="Q143">
        <f>Employee_Data[[#This Row],[Annual Salary]] * (1 + Employee_Data[[#This Row],[Bonus %]])</f>
        <v>266908.2</v>
      </c>
      <c r="R143">
        <v>0.3</v>
      </c>
      <c r="S143" t="s">
        <v>23</v>
      </c>
      <c r="T143" t="s">
        <v>105</v>
      </c>
      <c r="U143" s="1"/>
    </row>
    <row r="144" spans="1:21" x14ac:dyDescent="0.25">
      <c r="A144" t="s">
        <v>419</v>
      </c>
      <c r="B144" t="s">
        <v>420</v>
      </c>
      <c r="C144" t="s">
        <v>414</v>
      </c>
      <c r="D144" t="str">
        <f>CONCATENATE(Employee_Data[[#This Row],[First Name]]," ",Employee_Data[[#This Row],[Last Name]])</f>
        <v>Paisley Kang</v>
      </c>
      <c r="E144" t="s">
        <v>18</v>
      </c>
      <c r="F144">
        <v>61</v>
      </c>
      <c r="G144">
        <f>Constante!$A$2-Employee_Data[[#This Row],[Age]]</f>
        <v>4</v>
      </c>
      <c r="H144" t="s">
        <v>95</v>
      </c>
      <c r="I144" t="s">
        <v>76</v>
      </c>
      <c r="J144" t="s">
        <v>56</v>
      </c>
      <c r="K144" t="s">
        <v>31</v>
      </c>
      <c r="L144" s="1">
        <v>42804</v>
      </c>
      <c r="M144" s="2">
        <f t="shared" si="6"/>
        <v>2017</v>
      </c>
      <c r="N144" s="3">
        <f t="shared" si="7"/>
        <v>3</v>
      </c>
      <c r="O144" s="3">
        <f t="shared" si="8"/>
        <v>10</v>
      </c>
      <c r="P144">
        <v>196951</v>
      </c>
      <c r="Q144">
        <f>Employee_Data[[#This Row],[Annual Salary]] * (1 + Employee_Data[[#This Row],[Bonus %]])</f>
        <v>261944.83000000002</v>
      </c>
      <c r="R144">
        <v>0.33</v>
      </c>
      <c r="S144" t="s">
        <v>32</v>
      </c>
      <c r="T144" t="s">
        <v>140</v>
      </c>
      <c r="U144" s="1"/>
    </row>
    <row r="145" spans="1:21" x14ac:dyDescent="0.25">
      <c r="A145" t="s">
        <v>421</v>
      </c>
      <c r="B145" t="s">
        <v>317</v>
      </c>
      <c r="C145" t="s">
        <v>53</v>
      </c>
      <c r="D145" t="str">
        <f>CONCATENATE(Employee_Data[[#This Row],[First Name]]," ",Employee_Data[[#This Row],[Last Name]])</f>
        <v>Matthew Gupta</v>
      </c>
      <c r="E145" t="s">
        <v>28</v>
      </c>
      <c r="F145">
        <v>45</v>
      </c>
      <c r="G145">
        <f>Constante!$A$2-Employee_Data[[#This Row],[Age]]</f>
        <v>20</v>
      </c>
      <c r="H145" t="s">
        <v>307</v>
      </c>
      <c r="I145" t="s">
        <v>20</v>
      </c>
      <c r="J145" t="s">
        <v>39</v>
      </c>
      <c r="K145" t="s">
        <v>31</v>
      </c>
      <c r="L145" s="1">
        <v>38613</v>
      </c>
      <c r="M145" s="2">
        <f t="shared" si="6"/>
        <v>2005</v>
      </c>
      <c r="N145" s="3">
        <f t="shared" si="7"/>
        <v>9</v>
      </c>
      <c r="O145" s="3">
        <f t="shared" si="8"/>
        <v>18</v>
      </c>
      <c r="P145">
        <v>67686</v>
      </c>
      <c r="Q145">
        <f>Employee_Data[[#This Row],[Annual Salary]] * (1 + Employee_Data[[#This Row],[Bonus %]])</f>
        <v>67686</v>
      </c>
      <c r="R145">
        <v>0</v>
      </c>
      <c r="S145" t="s">
        <v>32</v>
      </c>
      <c r="T145" t="s">
        <v>140</v>
      </c>
      <c r="U145" s="1"/>
    </row>
    <row r="146" spans="1:21" x14ac:dyDescent="0.25">
      <c r="A146" t="s">
        <v>422</v>
      </c>
      <c r="B146" t="s">
        <v>423</v>
      </c>
      <c r="C146" t="s">
        <v>424</v>
      </c>
      <c r="D146" t="str">
        <f>CONCATENATE(Employee_Data[[#This Row],[First Name]]," ",Employee_Data[[#This Row],[Last Name]])</f>
        <v>Silas Chavez</v>
      </c>
      <c r="E146" t="s">
        <v>28</v>
      </c>
      <c r="F146">
        <v>51</v>
      </c>
      <c r="G146">
        <f>Constante!$A$2-Employee_Data[[#This Row],[Age]]</f>
        <v>14</v>
      </c>
      <c r="H146" t="s">
        <v>29</v>
      </c>
      <c r="I146" t="s">
        <v>20</v>
      </c>
      <c r="J146" t="s">
        <v>21</v>
      </c>
      <c r="K146" t="s">
        <v>102</v>
      </c>
      <c r="L146" s="1">
        <v>39553</v>
      </c>
      <c r="M146" s="2">
        <f t="shared" si="6"/>
        <v>2008</v>
      </c>
      <c r="N146" s="3">
        <f t="shared" si="7"/>
        <v>4</v>
      </c>
      <c r="O146" s="3">
        <f t="shared" si="8"/>
        <v>15</v>
      </c>
      <c r="P146">
        <v>86431</v>
      </c>
      <c r="Q146">
        <f>Employee_Data[[#This Row],[Annual Salary]] * (1 + Employee_Data[[#This Row],[Bonus %]])</f>
        <v>86431</v>
      </c>
      <c r="R146">
        <v>0</v>
      </c>
      <c r="S146" t="s">
        <v>23</v>
      </c>
      <c r="T146" t="s">
        <v>105</v>
      </c>
      <c r="U146" s="1"/>
    </row>
    <row r="147" spans="1:21" x14ac:dyDescent="0.25">
      <c r="A147" t="s">
        <v>425</v>
      </c>
      <c r="B147" t="s">
        <v>426</v>
      </c>
      <c r="C147" t="s">
        <v>427</v>
      </c>
      <c r="D147" t="str">
        <f>CONCATENATE(Employee_Data[[#This Row],[First Name]]," ",Employee_Data[[#This Row],[Last Name]])</f>
        <v>Colton Thao</v>
      </c>
      <c r="E147" t="s">
        <v>28</v>
      </c>
      <c r="F147">
        <v>55</v>
      </c>
      <c r="G147">
        <f>Constante!$A$2-Employee_Data[[#This Row],[Age]]</f>
        <v>10</v>
      </c>
      <c r="H147" t="s">
        <v>60</v>
      </c>
      <c r="I147" t="s">
        <v>76</v>
      </c>
      <c r="J147" t="s">
        <v>30</v>
      </c>
      <c r="K147" t="s">
        <v>31</v>
      </c>
      <c r="L147" s="1">
        <v>35019</v>
      </c>
      <c r="M147" s="2">
        <f t="shared" si="6"/>
        <v>1995</v>
      </c>
      <c r="N147" s="3">
        <f t="shared" si="7"/>
        <v>11</v>
      </c>
      <c r="O147" s="3">
        <f t="shared" si="8"/>
        <v>16</v>
      </c>
      <c r="P147">
        <v>125936</v>
      </c>
      <c r="Q147">
        <f>Employee_Data[[#This Row],[Annual Salary]] * (1 + Employee_Data[[#This Row],[Bonus %]])</f>
        <v>136010.88</v>
      </c>
      <c r="R147">
        <v>0.08</v>
      </c>
      <c r="S147" t="s">
        <v>32</v>
      </c>
      <c r="T147" t="s">
        <v>33</v>
      </c>
      <c r="U147" s="1"/>
    </row>
    <row r="148" spans="1:21" x14ac:dyDescent="0.25">
      <c r="A148" t="s">
        <v>428</v>
      </c>
      <c r="B148" t="s">
        <v>299</v>
      </c>
      <c r="C148" t="s">
        <v>169</v>
      </c>
      <c r="D148" t="str">
        <f>CONCATENATE(Employee_Data[[#This Row],[First Name]]," ",Employee_Data[[#This Row],[Last Name]])</f>
        <v>Genesis Perry</v>
      </c>
      <c r="E148" t="s">
        <v>18</v>
      </c>
      <c r="F148">
        <v>46</v>
      </c>
      <c r="G148">
        <f>Constante!$A$2-Employee_Data[[#This Row],[Age]]</f>
        <v>19</v>
      </c>
      <c r="H148" t="s">
        <v>19</v>
      </c>
      <c r="I148" t="s">
        <v>55</v>
      </c>
      <c r="J148" t="s">
        <v>56</v>
      </c>
      <c r="K148" t="s">
        <v>40</v>
      </c>
      <c r="L148" s="1">
        <v>41473</v>
      </c>
      <c r="M148" s="2">
        <f t="shared" si="6"/>
        <v>2013</v>
      </c>
      <c r="N148" s="3">
        <f t="shared" si="7"/>
        <v>7</v>
      </c>
      <c r="O148" s="3">
        <f t="shared" si="8"/>
        <v>18</v>
      </c>
      <c r="P148">
        <v>149712</v>
      </c>
      <c r="Q148">
        <f>Employee_Data[[#This Row],[Annual Salary]] * (1 + Employee_Data[[#This Row],[Bonus %]])</f>
        <v>170671.68000000002</v>
      </c>
      <c r="R148">
        <v>0.14000000000000001</v>
      </c>
      <c r="S148" t="s">
        <v>23</v>
      </c>
      <c r="T148" t="s">
        <v>105</v>
      </c>
      <c r="U148" s="1"/>
    </row>
    <row r="149" spans="1:21" x14ac:dyDescent="0.25">
      <c r="A149" t="s">
        <v>429</v>
      </c>
      <c r="B149" t="s">
        <v>202</v>
      </c>
      <c r="C149" t="s">
        <v>430</v>
      </c>
      <c r="D149" t="str">
        <f>CONCATENATE(Employee_Data[[#This Row],[First Name]]," ",Employee_Data[[#This Row],[Last Name]])</f>
        <v>Alexander Bryant</v>
      </c>
      <c r="E149" t="s">
        <v>28</v>
      </c>
      <c r="F149">
        <v>30</v>
      </c>
      <c r="G149">
        <f>Constante!$A$2-Employee_Data[[#This Row],[Age]]</f>
        <v>35</v>
      </c>
      <c r="H149" t="s">
        <v>218</v>
      </c>
      <c r="I149" t="s">
        <v>81</v>
      </c>
      <c r="J149" t="s">
        <v>39</v>
      </c>
      <c r="K149" t="s">
        <v>40</v>
      </c>
      <c r="L149" s="1">
        <v>44471</v>
      </c>
      <c r="M149" s="2">
        <f t="shared" si="6"/>
        <v>2021</v>
      </c>
      <c r="N149" s="3">
        <f t="shared" si="7"/>
        <v>10</v>
      </c>
      <c r="O149" s="3">
        <f t="shared" si="8"/>
        <v>2</v>
      </c>
      <c r="P149">
        <v>88758</v>
      </c>
      <c r="Q149">
        <f>Employee_Data[[#This Row],[Annual Salary]] * (1 + Employee_Data[[#This Row],[Bonus %]])</f>
        <v>88758</v>
      </c>
      <c r="R149">
        <v>0</v>
      </c>
      <c r="S149" t="s">
        <v>23</v>
      </c>
      <c r="T149" t="s">
        <v>24</v>
      </c>
      <c r="U149" s="1"/>
    </row>
    <row r="150" spans="1:21" x14ac:dyDescent="0.25">
      <c r="A150" t="s">
        <v>256</v>
      </c>
      <c r="B150" t="s">
        <v>110</v>
      </c>
      <c r="C150" t="s">
        <v>431</v>
      </c>
      <c r="D150" t="str">
        <f>CONCATENATE(Employee_Data[[#This Row],[First Name]]," ",Employee_Data[[#This Row],[Last Name]])</f>
        <v>Elias Zhang</v>
      </c>
      <c r="E150" t="s">
        <v>28</v>
      </c>
      <c r="F150">
        <v>54</v>
      </c>
      <c r="G150">
        <f>Constante!$A$2-Employee_Data[[#This Row],[Age]]</f>
        <v>11</v>
      </c>
      <c r="H150" t="s">
        <v>432</v>
      </c>
      <c r="I150" t="s">
        <v>20</v>
      </c>
      <c r="J150" t="s">
        <v>21</v>
      </c>
      <c r="K150" t="s">
        <v>31</v>
      </c>
      <c r="L150" s="1">
        <v>41468</v>
      </c>
      <c r="M150" s="2">
        <f t="shared" si="6"/>
        <v>2013</v>
      </c>
      <c r="N150" s="3">
        <f t="shared" si="7"/>
        <v>7</v>
      </c>
      <c r="O150" s="3">
        <f t="shared" si="8"/>
        <v>13</v>
      </c>
      <c r="P150">
        <v>83639</v>
      </c>
      <c r="Q150">
        <f>Employee_Data[[#This Row],[Annual Salary]] * (1 + Employee_Data[[#This Row],[Bonus %]])</f>
        <v>83639</v>
      </c>
      <c r="R150">
        <v>0</v>
      </c>
      <c r="S150" t="s">
        <v>32</v>
      </c>
      <c r="T150" t="s">
        <v>140</v>
      </c>
      <c r="U150" s="1"/>
    </row>
    <row r="151" spans="1:21" x14ac:dyDescent="0.25">
      <c r="A151" t="s">
        <v>433</v>
      </c>
      <c r="B151" t="s">
        <v>434</v>
      </c>
      <c r="C151" t="s">
        <v>435</v>
      </c>
      <c r="D151" t="str">
        <f>CONCATENATE(Employee_Data[[#This Row],[First Name]]," ",Employee_Data[[#This Row],[Last Name]])</f>
        <v>Lily Carter</v>
      </c>
      <c r="E151" t="s">
        <v>18</v>
      </c>
      <c r="F151">
        <v>54</v>
      </c>
      <c r="G151">
        <f>Constante!$A$2-Employee_Data[[#This Row],[Age]]</f>
        <v>11</v>
      </c>
      <c r="H151" t="s">
        <v>304</v>
      </c>
      <c r="I151" t="s">
        <v>20</v>
      </c>
      <c r="J151" t="s">
        <v>21</v>
      </c>
      <c r="K151" t="s">
        <v>40</v>
      </c>
      <c r="L151" s="1">
        <v>35933</v>
      </c>
      <c r="M151" s="2">
        <f t="shared" si="6"/>
        <v>1998</v>
      </c>
      <c r="N151" s="3">
        <f t="shared" si="7"/>
        <v>5</v>
      </c>
      <c r="O151" s="3">
        <f t="shared" si="8"/>
        <v>18</v>
      </c>
      <c r="P151">
        <v>68268</v>
      </c>
      <c r="Q151">
        <f>Employee_Data[[#This Row],[Annual Salary]] * (1 + Employee_Data[[#This Row],[Bonus %]])</f>
        <v>68268</v>
      </c>
      <c r="R151">
        <v>0</v>
      </c>
      <c r="S151" t="s">
        <v>23</v>
      </c>
      <c r="T151" t="s">
        <v>50</v>
      </c>
      <c r="U151" s="1"/>
    </row>
    <row r="152" spans="1:21" x14ac:dyDescent="0.25">
      <c r="A152" t="s">
        <v>436</v>
      </c>
      <c r="B152" t="s">
        <v>281</v>
      </c>
      <c r="C152" t="s">
        <v>437</v>
      </c>
      <c r="D152" t="str">
        <f>CONCATENATE(Employee_Data[[#This Row],[First Name]]," ",Employee_Data[[#This Row],[Last Name]])</f>
        <v>Joseph Ruiz</v>
      </c>
      <c r="E152" t="s">
        <v>28</v>
      </c>
      <c r="F152">
        <v>45</v>
      </c>
      <c r="G152">
        <f>Constante!$A$2-Employee_Data[[#This Row],[Age]]</f>
        <v>20</v>
      </c>
      <c r="H152" t="s">
        <v>218</v>
      </c>
      <c r="I152" t="s">
        <v>81</v>
      </c>
      <c r="J152" t="s">
        <v>30</v>
      </c>
      <c r="K152" t="s">
        <v>102</v>
      </c>
      <c r="L152" s="1">
        <v>37313</v>
      </c>
      <c r="M152" s="2">
        <f t="shared" si="6"/>
        <v>2002</v>
      </c>
      <c r="N152" s="3">
        <f t="shared" si="7"/>
        <v>2</v>
      </c>
      <c r="O152" s="3">
        <f t="shared" si="8"/>
        <v>26</v>
      </c>
      <c r="P152">
        <v>75819</v>
      </c>
      <c r="Q152">
        <f>Employee_Data[[#This Row],[Annual Salary]] * (1 + Employee_Data[[#This Row],[Bonus %]])</f>
        <v>75819</v>
      </c>
      <c r="R152">
        <v>0</v>
      </c>
      <c r="S152" t="s">
        <v>112</v>
      </c>
      <c r="T152" t="s">
        <v>265</v>
      </c>
      <c r="U152" s="1"/>
    </row>
    <row r="153" spans="1:21" x14ac:dyDescent="0.25">
      <c r="A153" t="s">
        <v>438</v>
      </c>
      <c r="B153" t="s">
        <v>439</v>
      </c>
      <c r="C153" t="s">
        <v>68</v>
      </c>
      <c r="D153" t="str">
        <f>CONCATENATE(Employee_Data[[#This Row],[First Name]]," ",Employee_Data[[#This Row],[Last Name]])</f>
        <v>Avery Bailey</v>
      </c>
      <c r="E153" t="s">
        <v>18</v>
      </c>
      <c r="F153">
        <v>49</v>
      </c>
      <c r="G153">
        <f>Constante!$A$2-Employee_Data[[#This Row],[Age]]</f>
        <v>16</v>
      </c>
      <c r="H153" t="s">
        <v>49</v>
      </c>
      <c r="I153" t="s">
        <v>55</v>
      </c>
      <c r="J153" t="s">
        <v>39</v>
      </c>
      <c r="K153" t="s">
        <v>40</v>
      </c>
      <c r="L153" s="1">
        <v>35200</v>
      </c>
      <c r="M153" s="2">
        <f t="shared" si="6"/>
        <v>1996</v>
      </c>
      <c r="N153" s="3">
        <f t="shared" si="7"/>
        <v>5</v>
      </c>
      <c r="O153" s="3">
        <f t="shared" si="8"/>
        <v>15</v>
      </c>
      <c r="P153">
        <v>86658</v>
      </c>
      <c r="Q153">
        <f>Employee_Data[[#This Row],[Annual Salary]] * (1 + Employee_Data[[#This Row],[Bonus %]])</f>
        <v>86658</v>
      </c>
      <c r="R153">
        <v>0</v>
      </c>
      <c r="S153" t="s">
        <v>23</v>
      </c>
      <c r="T153" t="s">
        <v>50</v>
      </c>
      <c r="U153" s="1"/>
    </row>
    <row r="154" spans="1:21" x14ac:dyDescent="0.25">
      <c r="A154" t="s">
        <v>440</v>
      </c>
      <c r="B154" t="s">
        <v>267</v>
      </c>
      <c r="C154" t="s">
        <v>441</v>
      </c>
      <c r="D154" t="str">
        <f>CONCATENATE(Employee_Data[[#This Row],[First Name]]," ",Employee_Data[[#This Row],[Last Name]])</f>
        <v>Miles Hsu</v>
      </c>
      <c r="E154" t="s">
        <v>28</v>
      </c>
      <c r="F154">
        <v>55</v>
      </c>
      <c r="G154">
        <f>Constante!$A$2-Employee_Data[[#This Row],[Age]]</f>
        <v>10</v>
      </c>
      <c r="H154" t="s">
        <v>153</v>
      </c>
      <c r="I154" t="s">
        <v>38</v>
      </c>
      <c r="J154" t="s">
        <v>21</v>
      </c>
      <c r="K154" t="s">
        <v>31</v>
      </c>
      <c r="L154" s="1">
        <v>41714</v>
      </c>
      <c r="M154" s="2">
        <f t="shared" si="6"/>
        <v>2014</v>
      </c>
      <c r="N154" s="3">
        <f t="shared" si="7"/>
        <v>3</v>
      </c>
      <c r="O154" s="3">
        <f t="shared" si="8"/>
        <v>16</v>
      </c>
      <c r="P154">
        <v>74552</v>
      </c>
      <c r="Q154">
        <f>Employee_Data[[#This Row],[Annual Salary]] * (1 + Employee_Data[[#This Row],[Bonus %]])</f>
        <v>74552</v>
      </c>
      <c r="R154">
        <v>0</v>
      </c>
      <c r="S154" t="s">
        <v>32</v>
      </c>
      <c r="T154" t="s">
        <v>166</v>
      </c>
      <c r="U154" s="1"/>
    </row>
    <row r="155" spans="1:21" x14ac:dyDescent="0.25">
      <c r="A155" t="s">
        <v>442</v>
      </c>
      <c r="B155" t="s">
        <v>216</v>
      </c>
      <c r="C155" t="s">
        <v>297</v>
      </c>
      <c r="D155" t="str">
        <f>CONCATENATE(Employee_Data[[#This Row],[First Name]]," ",Employee_Data[[#This Row],[Last Name]])</f>
        <v>Piper Cheng</v>
      </c>
      <c r="E155" t="s">
        <v>18</v>
      </c>
      <c r="F155">
        <v>62</v>
      </c>
      <c r="G155">
        <f>Constante!$A$2-Employee_Data[[#This Row],[Age]]</f>
        <v>3</v>
      </c>
      <c r="H155" t="s">
        <v>162</v>
      </c>
      <c r="I155" t="s">
        <v>20</v>
      </c>
      <c r="J155" t="s">
        <v>30</v>
      </c>
      <c r="K155" t="s">
        <v>31</v>
      </c>
      <c r="L155" s="1">
        <v>39887</v>
      </c>
      <c r="M155" s="2">
        <f t="shared" si="6"/>
        <v>2009</v>
      </c>
      <c r="N155" s="3">
        <f t="shared" si="7"/>
        <v>3</v>
      </c>
      <c r="O155" s="3">
        <f t="shared" si="8"/>
        <v>15</v>
      </c>
      <c r="P155">
        <v>82839</v>
      </c>
      <c r="Q155">
        <f>Employee_Data[[#This Row],[Annual Salary]] * (1 + Employee_Data[[#This Row],[Bonus %]])</f>
        <v>82839</v>
      </c>
      <c r="R155">
        <v>0</v>
      </c>
      <c r="S155" t="s">
        <v>23</v>
      </c>
      <c r="T155" t="s">
        <v>65</v>
      </c>
      <c r="U155" s="1"/>
    </row>
    <row r="156" spans="1:21" x14ac:dyDescent="0.25">
      <c r="A156" t="s">
        <v>443</v>
      </c>
      <c r="B156" t="s">
        <v>238</v>
      </c>
      <c r="C156" t="s">
        <v>444</v>
      </c>
      <c r="D156" t="str">
        <f>CONCATENATE(Employee_Data[[#This Row],[First Name]]," ",Employee_Data[[#This Row],[Last Name]])</f>
        <v>Skylar Watson</v>
      </c>
      <c r="E156" t="s">
        <v>18</v>
      </c>
      <c r="F156">
        <v>28</v>
      </c>
      <c r="G156">
        <f>Constante!$A$2-Employee_Data[[#This Row],[Age]]</f>
        <v>37</v>
      </c>
      <c r="H156" t="s">
        <v>304</v>
      </c>
      <c r="I156" t="s">
        <v>20</v>
      </c>
      <c r="J156" t="s">
        <v>39</v>
      </c>
      <c r="K156" t="s">
        <v>40</v>
      </c>
      <c r="L156" s="1">
        <v>44477</v>
      </c>
      <c r="M156" s="2">
        <f t="shared" si="6"/>
        <v>2021</v>
      </c>
      <c r="N156" s="3">
        <f t="shared" si="7"/>
        <v>10</v>
      </c>
      <c r="O156" s="3">
        <f t="shared" si="8"/>
        <v>8</v>
      </c>
      <c r="P156">
        <v>64475</v>
      </c>
      <c r="Q156">
        <f>Employee_Data[[#This Row],[Annual Salary]] * (1 + Employee_Data[[#This Row],[Bonus %]])</f>
        <v>64475</v>
      </c>
      <c r="R156">
        <v>0</v>
      </c>
      <c r="S156" t="s">
        <v>23</v>
      </c>
      <c r="T156" t="s">
        <v>50</v>
      </c>
      <c r="U156" s="1"/>
    </row>
    <row r="157" spans="1:21" x14ac:dyDescent="0.25">
      <c r="A157" t="s">
        <v>445</v>
      </c>
      <c r="B157" t="s">
        <v>446</v>
      </c>
      <c r="C157" t="s">
        <v>447</v>
      </c>
      <c r="D157" t="str">
        <f>CONCATENATE(Employee_Data[[#This Row],[First Name]]," ",Employee_Data[[#This Row],[Last Name]])</f>
        <v>Jaxon Park</v>
      </c>
      <c r="E157" t="s">
        <v>28</v>
      </c>
      <c r="F157">
        <v>33</v>
      </c>
      <c r="G157">
        <f>Constante!$A$2-Employee_Data[[#This Row],[Age]]</f>
        <v>32</v>
      </c>
      <c r="H157" t="s">
        <v>304</v>
      </c>
      <c r="I157" t="s">
        <v>20</v>
      </c>
      <c r="J157" t="s">
        <v>30</v>
      </c>
      <c r="K157" t="s">
        <v>31</v>
      </c>
      <c r="L157" s="1">
        <v>44036</v>
      </c>
      <c r="M157" s="2">
        <f t="shared" si="6"/>
        <v>2020</v>
      </c>
      <c r="N157" s="3">
        <f t="shared" si="7"/>
        <v>7</v>
      </c>
      <c r="O157" s="3">
        <f t="shared" si="8"/>
        <v>24</v>
      </c>
      <c r="P157">
        <v>69453</v>
      </c>
      <c r="Q157">
        <f>Employee_Data[[#This Row],[Annual Salary]] * (1 + Employee_Data[[#This Row],[Bonus %]])</f>
        <v>69453</v>
      </c>
      <c r="R157">
        <v>0</v>
      </c>
      <c r="S157" t="s">
        <v>32</v>
      </c>
      <c r="T157" t="s">
        <v>166</v>
      </c>
      <c r="U157" s="1"/>
    </row>
    <row r="158" spans="1:21" x14ac:dyDescent="0.25">
      <c r="A158" t="s">
        <v>448</v>
      </c>
      <c r="B158" t="s">
        <v>449</v>
      </c>
      <c r="C158" t="s">
        <v>450</v>
      </c>
      <c r="D158" t="str">
        <f>CONCATENATE(Employee_Data[[#This Row],[First Name]]," ",Employee_Data[[#This Row],[Last Name]])</f>
        <v>Elijah Henry</v>
      </c>
      <c r="E158" t="s">
        <v>28</v>
      </c>
      <c r="F158">
        <v>32</v>
      </c>
      <c r="G158">
        <f>Constante!$A$2-Employee_Data[[#This Row],[Age]]</f>
        <v>33</v>
      </c>
      <c r="H158" t="s">
        <v>60</v>
      </c>
      <c r="I158" t="s">
        <v>20</v>
      </c>
      <c r="J158" t="s">
        <v>56</v>
      </c>
      <c r="K158" t="s">
        <v>40</v>
      </c>
      <c r="L158" s="1">
        <v>41642</v>
      </c>
      <c r="M158" s="2">
        <f t="shared" si="6"/>
        <v>2014</v>
      </c>
      <c r="N158" s="3">
        <f t="shared" si="7"/>
        <v>1</v>
      </c>
      <c r="O158" s="3">
        <f t="shared" si="8"/>
        <v>3</v>
      </c>
      <c r="P158">
        <v>127148</v>
      </c>
      <c r="Q158">
        <f>Employee_Data[[#This Row],[Annual Salary]] * (1 + Employee_Data[[#This Row],[Bonus %]])</f>
        <v>139862.80000000002</v>
      </c>
      <c r="R158">
        <v>0.1</v>
      </c>
      <c r="S158" t="s">
        <v>23</v>
      </c>
      <c r="T158" t="s">
        <v>65</v>
      </c>
      <c r="U158" s="1"/>
    </row>
    <row r="159" spans="1:21" x14ac:dyDescent="0.25">
      <c r="A159" t="s">
        <v>451</v>
      </c>
      <c r="B159" t="s">
        <v>78</v>
      </c>
      <c r="C159" t="s">
        <v>444</v>
      </c>
      <c r="D159" t="str">
        <f>CONCATENATE(Employee_Data[[#This Row],[First Name]]," ",Employee_Data[[#This Row],[Last Name]])</f>
        <v>Camila Watson</v>
      </c>
      <c r="E159" t="s">
        <v>18</v>
      </c>
      <c r="F159">
        <v>32</v>
      </c>
      <c r="G159">
        <f>Constante!$A$2-Employee_Data[[#This Row],[Age]]</f>
        <v>33</v>
      </c>
      <c r="H159" t="s">
        <v>95</v>
      </c>
      <c r="I159" t="s">
        <v>38</v>
      </c>
      <c r="J159" t="s">
        <v>39</v>
      </c>
      <c r="K159" t="s">
        <v>40</v>
      </c>
      <c r="L159" s="1">
        <v>43102</v>
      </c>
      <c r="M159" s="2">
        <f t="shared" si="6"/>
        <v>2018</v>
      </c>
      <c r="N159" s="3">
        <f t="shared" si="7"/>
        <v>1</v>
      </c>
      <c r="O159" s="3">
        <f t="shared" si="8"/>
        <v>2</v>
      </c>
      <c r="P159">
        <v>190253</v>
      </c>
      <c r="Q159">
        <f>Employee_Data[[#This Row],[Annual Salary]] * (1 + Employee_Data[[#This Row],[Bonus %]])</f>
        <v>253036.49000000002</v>
      </c>
      <c r="R159">
        <v>0.33</v>
      </c>
      <c r="S159" t="s">
        <v>23</v>
      </c>
      <c r="T159" t="s">
        <v>47</v>
      </c>
      <c r="U159" s="1"/>
    </row>
    <row r="160" spans="1:21" x14ac:dyDescent="0.25">
      <c r="A160" t="s">
        <v>278</v>
      </c>
      <c r="B160" t="s">
        <v>452</v>
      </c>
      <c r="C160" t="s">
        <v>264</v>
      </c>
      <c r="D160" t="str">
        <f>CONCATENATE(Employee_Data[[#This Row],[First Name]]," ",Employee_Data[[#This Row],[Last Name]])</f>
        <v>Lucas Thomas</v>
      </c>
      <c r="E160" t="s">
        <v>28</v>
      </c>
      <c r="F160">
        <v>55</v>
      </c>
      <c r="G160">
        <f>Constante!$A$2-Employee_Data[[#This Row],[Age]]</f>
        <v>10</v>
      </c>
      <c r="H160" t="s">
        <v>60</v>
      </c>
      <c r="I160" t="s">
        <v>69</v>
      </c>
      <c r="J160" t="s">
        <v>21</v>
      </c>
      <c r="K160" t="s">
        <v>40</v>
      </c>
      <c r="L160" s="1">
        <v>36644</v>
      </c>
      <c r="M160" s="2">
        <f t="shared" si="6"/>
        <v>2000</v>
      </c>
      <c r="N160" s="3">
        <f t="shared" si="7"/>
        <v>4</v>
      </c>
      <c r="O160" s="3">
        <f t="shared" si="8"/>
        <v>28</v>
      </c>
      <c r="P160">
        <v>115798</v>
      </c>
      <c r="Q160">
        <f>Employee_Data[[#This Row],[Annual Salary]] * (1 + Employee_Data[[#This Row],[Bonus %]])</f>
        <v>121587.90000000001</v>
      </c>
      <c r="R160">
        <v>0.05</v>
      </c>
      <c r="S160" t="s">
        <v>23</v>
      </c>
      <c r="T160" t="s">
        <v>65</v>
      </c>
      <c r="U160" s="1"/>
    </row>
    <row r="161" spans="1:21" x14ac:dyDescent="0.25">
      <c r="A161" t="s">
        <v>301</v>
      </c>
      <c r="B161" t="s">
        <v>238</v>
      </c>
      <c r="C161" t="s">
        <v>453</v>
      </c>
      <c r="D161" t="str">
        <f>CONCATENATE(Employee_Data[[#This Row],[First Name]]," ",Employee_Data[[#This Row],[Last Name]])</f>
        <v>Skylar Doan</v>
      </c>
      <c r="E161" t="s">
        <v>18</v>
      </c>
      <c r="F161">
        <v>58</v>
      </c>
      <c r="G161">
        <f>Constante!$A$2-Employee_Data[[#This Row],[Age]]</f>
        <v>7</v>
      </c>
      <c r="H161" t="s">
        <v>179</v>
      </c>
      <c r="I161" t="s">
        <v>76</v>
      </c>
      <c r="J161" t="s">
        <v>21</v>
      </c>
      <c r="K161" t="s">
        <v>31</v>
      </c>
      <c r="L161" s="1">
        <v>34567</v>
      </c>
      <c r="M161" s="2">
        <f t="shared" si="6"/>
        <v>1994</v>
      </c>
      <c r="N161" s="3">
        <f t="shared" si="7"/>
        <v>8</v>
      </c>
      <c r="O161" s="3">
        <f t="shared" si="8"/>
        <v>21</v>
      </c>
      <c r="P161">
        <v>93102</v>
      </c>
      <c r="Q161">
        <f>Employee_Data[[#This Row],[Annual Salary]] * (1 + Employee_Data[[#This Row],[Bonus %]])</f>
        <v>93102</v>
      </c>
      <c r="R161">
        <v>0</v>
      </c>
      <c r="S161" t="s">
        <v>23</v>
      </c>
      <c r="T161" t="s">
        <v>24</v>
      </c>
      <c r="U161" s="1">
        <v>41621</v>
      </c>
    </row>
    <row r="162" spans="1:21" x14ac:dyDescent="0.25">
      <c r="A162" t="s">
        <v>454</v>
      </c>
      <c r="B162" t="s">
        <v>455</v>
      </c>
      <c r="C162" t="s">
        <v>357</v>
      </c>
      <c r="D162" t="str">
        <f>CONCATENATE(Employee_Data[[#This Row],[First Name]]," ",Employee_Data[[#This Row],[Last Name]])</f>
        <v>Hudson Liu</v>
      </c>
      <c r="E162" t="s">
        <v>28</v>
      </c>
      <c r="F162">
        <v>34</v>
      </c>
      <c r="G162">
        <f>Constante!$A$2-Employee_Data[[#This Row],[Age]]</f>
        <v>31</v>
      </c>
      <c r="H162" t="s">
        <v>139</v>
      </c>
      <c r="I162" t="s">
        <v>81</v>
      </c>
      <c r="J162" t="s">
        <v>39</v>
      </c>
      <c r="K162" t="s">
        <v>31</v>
      </c>
      <c r="L162" s="1">
        <v>43055</v>
      </c>
      <c r="M162" s="2">
        <f t="shared" si="6"/>
        <v>2017</v>
      </c>
      <c r="N162" s="3">
        <f t="shared" si="7"/>
        <v>11</v>
      </c>
      <c r="O162" s="3">
        <f t="shared" si="8"/>
        <v>16</v>
      </c>
      <c r="P162">
        <v>110054</v>
      </c>
      <c r="Q162">
        <f>Employee_Data[[#This Row],[Annual Salary]] * (1 + Employee_Data[[#This Row],[Bonus %]])</f>
        <v>126562.09999999999</v>
      </c>
      <c r="R162">
        <v>0.15</v>
      </c>
      <c r="S162" t="s">
        <v>23</v>
      </c>
      <c r="T162" t="s">
        <v>65</v>
      </c>
      <c r="U162" s="1"/>
    </row>
    <row r="163" spans="1:21" x14ac:dyDescent="0.25">
      <c r="A163" t="s">
        <v>456</v>
      </c>
      <c r="B163" t="s">
        <v>457</v>
      </c>
      <c r="C163" t="s">
        <v>404</v>
      </c>
      <c r="D163" t="str">
        <f>CONCATENATE(Employee_Data[[#This Row],[First Name]]," ",Employee_Data[[#This Row],[Last Name]])</f>
        <v>Gianna Williams</v>
      </c>
      <c r="E163" t="s">
        <v>18</v>
      </c>
      <c r="F163">
        <v>27</v>
      </c>
      <c r="G163">
        <f>Constante!$A$2-Employee_Data[[#This Row],[Age]]</f>
        <v>38</v>
      </c>
      <c r="H163" t="s">
        <v>132</v>
      </c>
      <c r="I163" t="s">
        <v>81</v>
      </c>
      <c r="J163" t="s">
        <v>21</v>
      </c>
      <c r="K163" t="s">
        <v>22</v>
      </c>
      <c r="L163" s="1">
        <v>44224</v>
      </c>
      <c r="M163" s="2">
        <f t="shared" si="6"/>
        <v>2021</v>
      </c>
      <c r="N163" s="3">
        <f t="shared" si="7"/>
        <v>1</v>
      </c>
      <c r="O163" s="3">
        <f t="shared" si="8"/>
        <v>28</v>
      </c>
      <c r="P163">
        <v>95786</v>
      </c>
      <c r="Q163">
        <f>Employee_Data[[#This Row],[Annual Salary]] * (1 + Employee_Data[[#This Row],[Bonus %]])</f>
        <v>95786</v>
      </c>
      <c r="R163">
        <v>0</v>
      </c>
      <c r="S163" t="s">
        <v>23</v>
      </c>
      <c r="T163" t="s">
        <v>41</v>
      </c>
      <c r="U163" s="1"/>
    </row>
    <row r="164" spans="1:21" x14ac:dyDescent="0.25">
      <c r="A164" t="s">
        <v>458</v>
      </c>
      <c r="B164" t="s">
        <v>459</v>
      </c>
      <c r="C164" t="s">
        <v>460</v>
      </c>
      <c r="D164" t="str">
        <f>CONCATENATE(Employee_Data[[#This Row],[First Name]]," ",Employee_Data[[#This Row],[Last Name]])</f>
        <v>Jaxson Sandoval</v>
      </c>
      <c r="E164" t="s">
        <v>28</v>
      </c>
      <c r="F164">
        <v>61</v>
      </c>
      <c r="G164">
        <f>Constante!$A$2-Employee_Data[[#This Row],[Age]]</f>
        <v>4</v>
      </c>
      <c r="H164" t="s">
        <v>49</v>
      </c>
      <c r="I164" t="s">
        <v>55</v>
      </c>
      <c r="J164" t="s">
        <v>39</v>
      </c>
      <c r="K164" t="s">
        <v>102</v>
      </c>
      <c r="L164" s="1">
        <v>42858</v>
      </c>
      <c r="M164" s="2">
        <f t="shared" si="6"/>
        <v>2017</v>
      </c>
      <c r="N164" s="3">
        <f t="shared" si="7"/>
        <v>5</v>
      </c>
      <c r="O164" s="3">
        <f t="shared" si="8"/>
        <v>3</v>
      </c>
      <c r="P164">
        <v>90855</v>
      </c>
      <c r="Q164">
        <f>Employee_Data[[#This Row],[Annual Salary]] * (1 + Employee_Data[[#This Row],[Bonus %]])</f>
        <v>90855</v>
      </c>
      <c r="R164">
        <v>0</v>
      </c>
      <c r="S164" t="s">
        <v>112</v>
      </c>
      <c r="T164" t="s">
        <v>265</v>
      </c>
      <c r="U164" s="1"/>
    </row>
    <row r="165" spans="1:21" x14ac:dyDescent="0.25">
      <c r="A165" t="s">
        <v>461</v>
      </c>
      <c r="B165" t="s">
        <v>462</v>
      </c>
      <c r="C165" t="s">
        <v>111</v>
      </c>
      <c r="D165" t="str">
        <f>CONCATENATE(Employee_Data[[#This Row],[First Name]]," ",Employee_Data[[#This Row],[Last Name]])</f>
        <v>Jameson Alvarado</v>
      </c>
      <c r="E165" t="s">
        <v>28</v>
      </c>
      <c r="F165">
        <v>47</v>
      </c>
      <c r="G165">
        <f>Constante!$A$2-Employee_Data[[#This Row],[Age]]</f>
        <v>18</v>
      </c>
      <c r="H165" t="s">
        <v>162</v>
      </c>
      <c r="I165" t="s">
        <v>20</v>
      </c>
      <c r="J165" t="s">
        <v>30</v>
      </c>
      <c r="K165" t="s">
        <v>102</v>
      </c>
      <c r="L165" s="1">
        <v>36233</v>
      </c>
      <c r="M165" s="2">
        <f t="shared" si="6"/>
        <v>1999</v>
      </c>
      <c r="N165" s="3">
        <f t="shared" si="7"/>
        <v>3</v>
      </c>
      <c r="O165" s="3">
        <f t="shared" si="8"/>
        <v>14</v>
      </c>
      <c r="P165">
        <v>92897</v>
      </c>
      <c r="Q165">
        <f>Employee_Data[[#This Row],[Annual Salary]] * (1 + Employee_Data[[#This Row],[Bonus %]])</f>
        <v>92897</v>
      </c>
      <c r="R165">
        <v>0</v>
      </c>
      <c r="S165" t="s">
        <v>112</v>
      </c>
      <c r="T165" t="s">
        <v>265</v>
      </c>
      <c r="U165" s="1"/>
    </row>
    <row r="166" spans="1:21" x14ac:dyDescent="0.25">
      <c r="A166" t="s">
        <v>463</v>
      </c>
      <c r="B166" t="s">
        <v>281</v>
      </c>
      <c r="C166" t="s">
        <v>464</v>
      </c>
      <c r="D166" t="str">
        <f>CONCATENATE(Employee_Data[[#This Row],[First Name]]," ",Employee_Data[[#This Row],[Last Name]])</f>
        <v>Joseph Ly</v>
      </c>
      <c r="E166" t="s">
        <v>28</v>
      </c>
      <c r="F166">
        <v>40</v>
      </c>
      <c r="G166">
        <f>Constante!$A$2-Employee_Data[[#This Row],[Age]]</f>
        <v>25</v>
      </c>
      <c r="H166" t="s">
        <v>95</v>
      </c>
      <c r="I166" t="s">
        <v>96</v>
      </c>
      <c r="J166" t="s">
        <v>39</v>
      </c>
      <c r="K166" t="s">
        <v>31</v>
      </c>
      <c r="L166" s="1">
        <v>39872</v>
      </c>
      <c r="M166" s="2">
        <f t="shared" si="6"/>
        <v>2009</v>
      </c>
      <c r="N166" s="3">
        <f t="shared" si="7"/>
        <v>2</v>
      </c>
      <c r="O166" s="3">
        <f t="shared" si="8"/>
        <v>28</v>
      </c>
      <c r="P166">
        <v>242919</v>
      </c>
      <c r="Q166">
        <f>Employee_Data[[#This Row],[Annual Salary]] * (1 + Employee_Data[[#This Row],[Bonus %]])</f>
        <v>318223.89</v>
      </c>
      <c r="R166">
        <v>0.31</v>
      </c>
      <c r="S166" t="s">
        <v>32</v>
      </c>
      <c r="T166" t="s">
        <v>33</v>
      </c>
      <c r="U166" s="1"/>
    </row>
    <row r="167" spans="1:21" x14ac:dyDescent="0.25">
      <c r="A167" t="s">
        <v>465</v>
      </c>
      <c r="B167" t="s">
        <v>466</v>
      </c>
      <c r="C167" t="s">
        <v>244</v>
      </c>
      <c r="D167" t="str">
        <f>CONCATENATE(Employee_Data[[#This Row],[First Name]]," ",Employee_Data[[#This Row],[Last Name]])</f>
        <v>Daniel Richardson</v>
      </c>
      <c r="E167" t="s">
        <v>28</v>
      </c>
      <c r="F167">
        <v>30</v>
      </c>
      <c r="G167">
        <f>Constante!$A$2-Employee_Data[[#This Row],[Age]]</f>
        <v>35</v>
      </c>
      <c r="H167" t="s">
        <v>37</v>
      </c>
      <c r="I167" t="s">
        <v>81</v>
      </c>
      <c r="J167" t="s">
        <v>39</v>
      </c>
      <c r="K167" t="s">
        <v>40</v>
      </c>
      <c r="L167" s="1">
        <v>43240</v>
      </c>
      <c r="M167" s="2">
        <f t="shared" si="6"/>
        <v>2018</v>
      </c>
      <c r="N167" s="3">
        <f t="shared" si="7"/>
        <v>5</v>
      </c>
      <c r="O167" s="3">
        <f t="shared" si="8"/>
        <v>20</v>
      </c>
      <c r="P167">
        <v>184368</v>
      </c>
      <c r="Q167">
        <f>Employee_Data[[#This Row],[Annual Salary]] * (1 + Employee_Data[[#This Row],[Bonus %]])</f>
        <v>237834.72</v>
      </c>
      <c r="R167">
        <v>0.28999999999999998</v>
      </c>
      <c r="S167" t="s">
        <v>23</v>
      </c>
      <c r="T167" t="s">
        <v>47</v>
      </c>
      <c r="U167" s="1"/>
    </row>
    <row r="168" spans="1:21" x14ac:dyDescent="0.25">
      <c r="A168" t="s">
        <v>467</v>
      </c>
      <c r="B168" t="s">
        <v>110</v>
      </c>
      <c r="C168" t="s">
        <v>468</v>
      </c>
      <c r="D168" t="str">
        <f>CONCATENATE(Employee_Data[[#This Row],[First Name]]," ",Employee_Data[[#This Row],[Last Name]])</f>
        <v>Elias Figueroa</v>
      </c>
      <c r="E168" t="s">
        <v>28</v>
      </c>
      <c r="F168">
        <v>45</v>
      </c>
      <c r="G168">
        <f>Constante!$A$2-Employee_Data[[#This Row],[Age]]</f>
        <v>20</v>
      </c>
      <c r="H168" t="s">
        <v>19</v>
      </c>
      <c r="I168" t="s">
        <v>38</v>
      </c>
      <c r="J168" t="s">
        <v>56</v>
      </c>
      <c r="K168" t="s">
        <v>102</v>
      </c>
      <c r="L168" s="1">
        <v>44554</v>
      </c>
      <c r="M168" s="2">
        <f t="shared" si="6"/>
        <v>2021</v>
      </c>
      <c r="N168" s="3">
        <f t="shared" si="7"/>
        <v>12</v>
      </c>
      <c r="O168" s="3">
        <f t="shared" si="8"/>
        <v>24</v>
      </c>
      <c r="P168">
        <v>144754</v>
      </c>
      <c r="Q168">
        <f>Employee_Data[[#This Row],[Annual Salary]] * (1 + Employee_Data[[#This Row],[Bonus %]])</f>
        <v>166467.09999999998</v>
      </c>
      <c r="R168">
        <v>0.15</v>
      </c>
      <c r="S168" t="s">
        <v>23</v>
      </c>
      <c r="T168" t="s">
        <v>50</v>
      </c>
      <c r="U168" s="1"/>
    </row>
    <row r="169" spans="1:21" x14ac:dyDescent="0.25">
      <c r="A169" t="s">
        <v>469</v>
      </c>
      <c r="B169" t="s">
        <v>470</v>
      </c>
      <c r="C169" t="s">
        <v>306</v>
      </c>
      <c r="D169" t="str">
        <f>CONCATENATE(Employee_Data[[#This Row],[First Name]]," ",Employee_Data[[#This Row],[Last Name]])</f>
        <v>Emma Brooks</v>
      </c>
      <c r="E169" t="s">
        <v>18</v>
      </c>
      <c r="F169">
        <v>30</v>
      </c>
      <c r="G169">
        <f>Constante!$A$2-Employee_Data[[#This Row],[Age]]</f>
        <v>35</v>
      </c>
      <c r="H169" t="s">
        <v>355</v>
      </c>
      <c r="I169" t="s">
        <v>55</v>
      </c>
      <c r="J169" t="s">
        <v>21</v>
      </c>
      <c r="K169" t="s">
        <v>40</v>
      </c>
      <c r="L169" s="1">
        <v>42722</v>
      </c>
      <c r="M169" s="2">
        <f t="shared" si="6"/>
        <v>2016</v>
      </c>
      <c r="N169" s="3">
        <f t="shared" si="7"/>
        <v>12</v>
      </c>
      <c r="O169" s="3">
        <f t="shared" si="8"/>
        <v>18</v>
      </c>
      <c r="P169">
        <v>89458</v>
      </c>
      <c r="Q169">
        <f>Employee_Data[[#This Row],[Annual Salary]] * (1 + Employee_Data[[#This Row],[Bonus %]])</f>
        <v>89458</v>
      </c>
      <c r="R169">
        <v>0</v>
      </c>
      <c r="S169" t="s">
        <v>23</v>
      </c>
      <c r="T169" t="s">
        <v>47</v>
      </c>
      <c r="U169" s="1"/>
    </row>
    <row r="170" spans="1:21" x14ac:dyDescent="0.25">
      <c r="A170" t="s">
        <v>471</v>
      </c>
      <c r="B170" t="s">
        <v>259</v>
      </c>
      <c r="C170" t="s">
        <v>472</v>
      </c>
      <c r="D170" t="str">
        <f>CONCATENATE(Employee_Data[[#This Row],[First Name]]," ",Employee_Data[[#This Row],[Last Name]])</f>
        <v>Isla Wong</v>
      </c>
      <c r="E170" t="s">
        <v>18</v>
      </c>
      <c r="F170">
        <v>56</v>
      </c>
      <c r="G170">
        <f>Constante!$A$2-Employee_Data[[#This Row],[Age]]</f>
        <v>9</v>
      </c>
      <c r="H170" t="s">
        <v>95</v>
      </c>
      <c r="I170" t="s">
        <v>69</v>
      </c>
      <c r="J170" t="s">
        <v>56</v>
      </c>
      <c r="K170" t="s">
        <v>31</v>
      </c>
      <c r="L170" s="1">
        <v>41714</v>
      </c>
      <c r="M170" s="2">
        <f t="shared" si="6"/>
        <v>2014</v>
      </c>
      <c r="N170" s="3">
        <f t="shared" si="7"/>
        <v>3</v>
      </c>
      <c r="O170" s="3">
        <f t="shared" si="8"/>
        <v>16</v>
      </c>
      <c r="P170">
        <v>190815</v>
      </c>
      <c r="Q170">
        <f>Employee_Data[[#This Row],[Annual Salary]] * (1 + Employee_Data[[#This Row],[Bonus %]])</f>
        <v>267141</v>
      </c>
      <c r="R170">
        <v>0.4</v>
      </c>
      <c r="S170" t="s">
        <v>23</v>
      </c>
      <c r="T170" t="s">
        <v>47</v>
      </c>
      <c r="U170" s="1"/>
    </row>
    <row r="171" spans="1:21" x14ac:dyDescent="0.25">
      <c r="A171" t="s">
        <v>473</v>
      </c>
      <c r="B171" t="s">
        <v>246</v>
      </c>
      <c r="C171" t="s">
        <v>72</v>
      </c>
      <c r="D171" t="str">
        <f>CONCATENATE(Employee_Data[[#This Row],[First Name]]," ",Employee_Data[[#This Row],[Last Name]])</f>
        <v>Everly Walker</v>
      </c>
      <c r="E171" t="s">
        <v>18</v>
      </c>
      <c r="F171">
        <v>62</v>
      </c>
      <c r="G171">
        <f>Constante!$A$2-Employee_Data[[#This Row],[Age]]</f>
        <v>3</v>
      </c>
      <c r="H171" t="s">
        <v>19</v>
      </c>
      <c r="I171" t="s">
        <v>55</v>
      </c>
      <c r="J171" t="s">
        <v>21</v>
      </c>
      <c r="K171" t="s">
        <v>40</v>
      </c>
      <c r="L171" s="1">
        <v>36374</v>
      </c>
      <c r="M171" s="2">
        <f t="shared" si="6"/>
        <v>1999</v>
      </c>
      <c r="N171" s="3">
        <f t="shared" si="7"/>
        <v>8</v>
      </c>
      <c r="O171" s="3">
        <f t="shared" si="8"/>
        <v>2</v>
      </c>
      <c r="P171">
        <v>137995</v>
      </c>
      <c r="Q171">
        <f>Employee_Data[[#This Row],[Annual Salary]] * (1 + Employee_Data[[#This Row],[Bonus %]])</f>
        <v>157314.30000000002</v>
      </c>
      <c r="R171">
        <v>0.14000000000000001</v>
      </c>
      <c r="S171" t="s">
        <v>23</v>
      </c>
      <c r="T171" t="s">
        <v>47</v>
      </c>
      <c r="U171" s="1"/>
    </row>
    <row r="172" spans="1:21" x14ac:dyDescent="0.25">
      <c r="A172" t="s">
        <v>474</v>
      </c>
      <c r="B172" t="s">
        <v>269</v>
      </c>
      <c r="C172" t="s">
        <v>175</v>
      </c>
      <c r="D172" t="str">
        <f>CONCATENATE(Employee_Data[[#This Row],[First Name]]," ",Employee_Data[[#This Row],[Last Name]])</f>
        <v>Mila Pena</v>
      </c>
      <c r="E172" t="s">
        <v>18</v>
      </c>
      <c r="F172">
        <v>45</v>
      </c>
      <c r="G172">
        <f>Constante!$A$2-Employee_Data[[#This Row],[Age]]</f>
        <v>20</v>
      </c>
      <c r="H172" t="s">
        <v>179</v>
      </c>
      <c r="I172" t="s">
        <v>76</v>
      </c>
      <c r="J172" t="s">
        <v>30</v>
      </c>
      <c r="K172" t="s">
        <v>102</v>
      </c>
      <c r="L172" s="1">
        <v>39437</v>
      </c>
      <c r="M172" s="2">
        <f t="shared" si="6"/>
        <v>2007</v>
      </c>
      <c r="N172" s="3">
        <f t="shared" si="7"/>
        <v>12</v>
      </c>
      <c r="O172" s="3">
        <f t="shared" si="8"/>
        <v>21</v>
      </c>
      <c r="P172">
        <v>9384</v>
      </c>
      <c r="Q172">
        <f>Employee_Data[[#This Row],[Annual Salary]] * (1 + Employee_Data[[#This Row],[Bonus %]])</f>
        <v>9384</v>
      </c>
      <c r="R172">
        <v>0</v>
      </c>
      <c r="S172" t="s">
        <v>112</v>
      </c>
      <c r="T172" t="s">
        <v>113</v>
      </c>
      <c r="U172" s="1"/>
    </row>
    <row r="173" spans="1:21" x14ac:dyDescent="0.25">
      <c r="A173" t="s">
        <v>475</v>
      </c>
      <c r="B173" t="s">
        <v>476</v>
      </c>
      <c r="C173" t="s">
        <v>477</v>
      </c>
      <c r="D173" t="str">
        <f>CONCATENATE(Employee_Data[[#This Row],[First Name]]," ",Employee_Data[[#This Row],[Last Name]])</f>
        <v>Mason Zhao</v>
      </c>
      <c r="E173" t="s">
        <v>28</v>
      </c>
      <c r="F173">
        <v>46</v>
      </c>
      <c r="G173">
        <f>Constante!$A$2-Employee_Data[[#This Row],[Age]]</f>
        <v>19</v>
      </c>
      <c r="H173" t="s">
        <v>29</v>
      </c>
      <c r="I173" t="s">
        <v>20</v>
      </c>
      <c r="J173" t="s">
        <v>21</v>
      </c>
      <c r="K173" t="s">
        <v>31</v>
      </c>
      <c r="L173" s="1">
        <v>44495</v>
      </c>
      <c r="M173" s="2">
        <f t="shared" si="6"/>
        <v>2021</v>
      </c>
      <c r="N173" s="3">
        <f t="shared" si="7"/>
        <v>10</v>
      </c>
      <c r="O173" s="3">
        <f t="shared" si="8"/>
        <v>26</v>
      </c>
      <c r="P173">
        <v>9479</v>
      </c>
      <c r="Q173">
        <f>Employee_Data[[#This Row],[Annual Salary]] * (1 + Employee_Data[[#This Row],[Bonus %]])</f>
        <v>9479</v>
      </c>
      <c r="R173">
        <v>0</v>
      </c>
      <c r="S173" t="s">
        <v>32</v>
      </c>
      <c r="T173" t="s">
        <v>33</v>
      </c>
      <c r="U173" s="1"/>
    </row>
    <row r="174" spans="1:21" x14ac:dyDescent="0.25">
      <c r="A174" t="s">
        <v>478</v>
      </c>
      <c r="B174" t="s">
        <v>459</v>
      </c>
      <c r="C174" t="s">
        <v>294</v>
      </c>
      <c r="D174" t="str">
        <f>CONCATENATE(Employee_Data[[#This Row],[First Name]]," ",Employee_Data[[#This Row],[Last Name]])</f>
        <v>Jaxson Mai</v>
      </c>
      <c r="E174" t="s">
        <v>28</v>
      </c>
      <c r="F174">
        <v>48</v>
      </c>
      <c r="G174">
        <f>Constante!$A$2-Employee_Data[[#This Row],[Age]]</f>
        <v>17</v>
      </c>
      <c r="H174" t="s">
        <v>95</v>
      </c>
      <c r="I174" t="s">
        <v>76</v>
      </c>
      <c r="J174" t="s">
        <v>21</v>
      </c>
      <c r="K174" t="s">
        <v>31</v>
      </c>
      <c r="L174" s="1">
        <v>41706</v>
      </c>
      <c r="M174" s="2">
        <f t="shared" si="6"/>
        <v>2014</v>
      </c>
      <c r="N174" s="3">
        <f t="shared" si="7"/>
        <v>3</v>
      </c>
      <c r="O174" s="3">
        <f t="shared" si="8"/>
        <v>8</v>
      </c>
      <c r="P174">
        <v>197367</v>
      </c>
      <c r="Q174">
        <f>Employee_Data[[#This Row],[Annual Salary]] * (1 + Employee_Data[[#This Row],[Bonus %]])</f>
        <v>274340.13</v>
      </c>
      <c r="R174">
        <v>0.39</v>
      </c>
      <c r="S174" t="s">
        <v>23</v>
      </c>
      <c r="T174" t="s">
        <v>47</v>
      </c>
      <c r="U174" s="1"/>
    </row>
    <row r="175" spans="1:21" x14ac:dyDescent="0.25">
      <c r="A175" t="s">
        <v>479</v>
      </c>
      <c r="B175" t="s">
        <v>232</v>
      </c>
      <c r="C175" t="s">
        <v>480</v>
      </c>
      <c r="D175" t="str">
        <f>CONCATENATE(Employee_Data[[#This Row],[First Name]]," ",Employee_Data[[#This Row],[Last Name]])</f>
        <v>Ava Garza</v>
      </c>
      <c r="E175" t="s">
        <v>18</v>
      </c>
      <c r="F175">
        <v>27</v>
      </c>
      <c r="G175">
        <f>Constante!$A$2-Employee_Data[[#This Row],[Age]]</f>
        <v>38</v>
      </c>
      <c r="H175" t="s">
        <v>37</v>
      </c>
      <c r="I175" t="s">
        <v>69</v>
      </c>
      <c r="J175" t="s">
        <v>30</v>
      </c>
      <c r="K175" t="s">
        <v>102</v>
      </c>
      <c r="L175" s="1">
        <v>43276</v>
      </c>
      <c r="M175" s="2">
        <f t="shared" si="6"/>
        <v>2018</v>
      </c>
      <c r="N175" s="3">
        <f t="shared" si="7"/>
        <v>6</v>
      </c>
      <c r="O175" s="3">
        <f t="shared" si="8"/>
        <v>25</v>
      </c>
      <c r="P175">
        <v>174097</v>
      </c>
      <c r="Q175">
        <f>Employee_Data[[#This Row],[Annual Salary]] * (1 + Employee_Data[[#This Row],[Bonus %]])</f>
        <v>210657.37</v>
      </c>
      <c r="R175">
        <v>0.21</v>
      </c>
      <c r="S175" t="s">
        <v>23</v>
      </c>
      <c r="T175" t="s">
        <v>50</v>
      </c>
      <c r="U175" s="1"/>
    </row>
    <row r="176" spans="1:21" x14ac:dyDescent="0.25">
      <c r="A176" t="s">
        <v>481</v>
      </c>
      <c r="B176" t="s">
        <v>482</v>
      </c>
      <c r="C176" t="s">
        <v>409</v>
      </c>
      <c r="D176" t="str">
        <f>CONCATENATE(Employee_Data[[#This Row],[First Name]]," ",Employee_Data[[#This Row],[Last Name]])</f>
        <v>Nathan Mendez</v>
      </c>
      <c r="E176" t="s">
        <v>28</v>
      </c>
      <c r="F176">
        <v>53</v>
      </c>
      <c r="G176">
        <f>Constante!$A$2-Employee_Data[[#This Row],[Age]]</f>
        <v>12</v>
      </c>
      <c r="H176" t="s">
        <v>60</v>
      </c>
      <c r="I176" t="s">
        <v>20</v>
      </c>
      <c r="J176" t="s">
        <v>39</v>
      </c>
      <c r="K176" t="s">
        <v>102</v>
      </c>
      <c r="L176" s="1">
        <v>39021</v>
      </c>
      <c r="M176" s="2">
        <f t="shared" si="6"/>
        <v>2006</v>
      </c>
      <c r="N176" s="3">
        <f t="shared" si="7"/>
        <v>10</v>
      </c>
      <c r="O176" s="3">
        <f t="shared" si="8"/>
        <v>31</v>
      </c>
      <c r="P176">
        <v>120128</v>
      </c>
      <c r="Q176">
        <f>Employee_Data[[#This Row],[Annual Salary]] * (1 + Employee_Data[[#This Row],[Bonus %]])</f>
        <v>132140.80000000002</v>
      </c>
      <c r="R176">
        <v>0.1</v>
      </c>
      <c r="S176" t="s">
        <v>23</v>
      </c>
      <c r="T176" t="s">
        <v>47</v>
      </c>
      <c r="U176" s="1"/>
    </row>
    <row r="177" spans="1:21" x14ac:dyDescent="0.25">
      <c r="A177" t="s">
        <v>483</v>
      </c>
      <c r="B177" t="s">
        <v>484</v>
      </c>
      <c r="C177" t="s">
        <v>485</v>
      </c>
      <c r="D177" t="str">
        <f>CONCATENATE(Employee_Data[[#This Row],[First Name]]," ",Employee_Data[[#This Row],[Last Name]])</f>
        <v>Maria Griffin</v>
      </c>
      <c r="E177" t="s">
        <v>18</v>
      </c>
      <c r="F177">
        <v>59</v>
      </c>
      <c r="G177">
        <f>Constante!$A$2-Employee_Data[[#This Row],[Age]]</f>
        <v>6</v>
      </c>
      <c r="H177" t="s">
        <v>60</v>
      </c>
      <c r="I177" t="s">
        <v>96</v>
      </c>
      <c r="J177" t="s">
        <v>30</v>
      </c>
      <c r="K177" t="s">
        <v>40</v>
      </c>
      <c r="L177" s="1">
        <v>39197</v>
      </c>
      <c r="M177" s="2">
        <f t="shared" si="6"/>
        <v>2007</v>
      </c>
      <c r="N177" s="3">
        <f t="shared" si="7"/>
        <v>4</v>
      </c>
      <c r="O177" s="3">
        <f t="shared" si="8"/>
        <v>25</v>
      </c>
      <c r="P177">
        <v>129708</v>
      </c>
      <c r="Q177">
        <f>Employee_Data[[#This Row],[Annual Salary]] * (1 + Employee_Data[[#This Row],[Bonus %]])</f>
        <v>136193.4</v>
      </c>
      <c r="R177">
        <v>0.05</v>
      </c>
      <c r="S177" t="s">
        <v>23</v>
      </c>
      <c r="T177" t="s">
        <v>65</v>
      </c>
      <c r="U177" s="1"/>
    </row>
    <row r="178" spans="1:21" x14ac:dyDescent="0.25">
      <c r="A178" t="s">
        <v>486</v>
      </c>
      <c r="B178" t="s">
        <v>202</v>
      </c>
      <c r="C178" t="s">
        <v>143</v>
      </c>
      <c r="D178" t="str">
        <f>CONCATENATE(Employee_Data[[#This Row],[First Name]]," ",Employee_Data[[#This Row],[Last Name]])</f>
        <v>Alexander Choi</v>
      </c>
      <c r="E178" t="s">
        <v>28</v>
      </c>
      <c r="F178">
        <v>55</v>
      </c>
      <c r="G178">
        <f>Constante!$A$2-Employee_Data[[#This Row],[Age]]</f>
        <v>10</v>
      </c>
      <c r="H178" t="s">
        <v>60</v>
      </c>
      <c r="I178" t="s">
        <v>96</v>
      </c>
      <c r="J178" t="s">
        <v>21</v>
      </c>
      <c r="K178" t="s">
        <v>31</v>
      </c>
      <c r="L178" s="1">
        <v>34595</v>
      </c>
      <c r="M178" s="2">
        <f t="shared" si="6"/>
        <v>1994</v>
      </c>
      <c r="N178" s="3">
        <f t="shared" si="7"/>
        <v>9</v>
      </c>
      <c r="O178" s="3">
        <f t="shared" si="8"/>
        <v>18</v>
      </c>
      <c r="P178">
        <v>10227</v>
      </c>
      <c r="Q178">
        <f>Employee_Data[[#This Row],[Annual Salary]] * (1 + Employee_Data[[#This Row],[Bonus %]])</f>
        <v>11249.7</v>
      </c>
      <c r="R178">
        <v>0.1</v>
      </c>
      <c r="S178" t="s">
        <v>23</v>
      </c>
      <c r="T178" t="s">
        <v>41</v>
      </c>
      <c r="U178" s="1"/>
    </row>
    <row r="179" spans="1:21" x14ac:dyDescent="0.25">
      <c r="A179" t="s">
        <v>487</v>
      </c>
      <c r="B179" t="s">
        <v>484</v>
      </c>
      <c r="C179" t="s">
        <v>270</v>
      </c>
      <c r="D179" t="str">
        <f>CONCATENATE(Employee_Data[[#This Row],[First Name]]," ",Employee_Data[[#This Row],[Last Name]])</f>
        <v>Maria Hong</v>
      </c>
      <c r="E179" t="s">
        <v>18</v>
      </c>
      <c r="F179">
        <v>43</v>
      </c>
      <c r="G179">
        <f>Constante!$A$2-Employee_Data[[#This Row],[Age]]</f>
        <v>22</v>
      </c>
      <c r="H179" t="s">
        <v>95</v>
      </c>
      <c r="I179" t="s">
        <v>38</v>
      </c>
      <c r="J179" t="s">
        <v>39</v>
      </c>
      <c r="K179" t="s">
        <v>31</v>
      </c>
      <c r="L179" s="1">
        <v>38564</v>
      </c>
      <c r="M179" s="2">
        <f t="shared" si="6"/>
        <v>2005</v>
      </c>
      <c r="N179" s="3">
        <f t="shared" si="7"/>
        <v>7</v>
      </c>
      <c r="O179" s="3">
        <f t="shared" si="8"/>
        <v>31</v>
      </c>
      <c r="P179">
        <v>249686</v>
      </c>
      <c r="Q179">
        <f>Employee_Data[[#This Row],[Annual Salary]] * (1 + Employee_Data[[#This Row],[Bonus %]])</f>
        <v>327088.66000000003</v>
      </c>
      <c r="R179">
        <v>0.31</v>
      </c>
      <c r="S179" t="s">
        <v>32</v>
      </c>
      <c r="T179" t="s">
        <v>33</v>
      </c>
      <c r="U179" s="1"/>
    </row>
    <row r="180" spans="1:21" x14ac:dyDescent="0.25">
      <c r="A180" t="s">
        <v>488</v>
      </c>
      <c r="B180" t="s">
        <v>402</v>
      </c>
      <c r="C180" t="s">
        <v>75</v>
      </c>
      <c r="D180" t="str">
        <f>CONCATENATE(Employee_Data[[#This Row],[First Name]]," ",Employee_Data[[#This Row],[Last Name]])</f>
        <v>Sophie Ali</v>
      </c>
      <c r="E180" t="s">
        <v>18</v>
      </c>
      <c r="F180">
        <v>55</v>
      </c>
      <c r="G180">
        <f>Constante!$A$2-Employee_Data[[#This Row],[Age]]</f>
        <v>10</v>
      </c>
      <c r="H180" t="s">
        <v>64</v>
      </c>
      <c r="I180" t="s">
        <v>38</v>
      </c>
      <c r="J180" t="s">
        <v>30</v>
      </c>
      <c r="K180" t="s">
        <v>31</v>
      </c>
      <c r="L180" s="1">
        <v>37343</v>
      </c>
      <c r="M180" s="2">
        <f t="shared" si="6"/>
        <v>2002</v>
      </c>
      <c r="N180" s="3">
        <f t="shared" si="7"/>
        <v>3</v>
      </c>
      <c r="O180" s="3">
        <f t="shared" si="8"/>
        <v>28</v>
      </c>
      <c r="P180">
        <v>50475</v>
      </c>
      <c r="Q180">
        <f>Employee_Data[[#This Row],[Annual Salary]] * (1 + Employee_Data[[#This Row],[Bonus %]])</f>
        <v>50475</v>
      </c>
      <c r="R180">
        <v>0</v>
      </c>
      <c r="S180" t="s">
        <v>23</v>
      </c>
      <c r="T180" t="s">
        <v>105</v>
      </c>
      <c r="U180" s="1"/>
    </row>
    <row r="181" spans="1:21" x14ac:dyDescent="0.25">
      <c r="A181" t="s">
        <v>489</v>
      </c>
      <c r="B181" t="s">
        <v>411</v>
      </c>
      <c r="C181" t="s">
        <v>283</v>
      </c>
      <c r="D181" t="str">
        <f>CONCATENATE(Employee_Data[[#This Row],[First Name]]," ",Employee_Data[[#This Row],[Last Name]])</f>
        <v>Julian Ross</v>
      </c>
      <c r="E181" t="s">
        <v>28</v>
      </c>
      <c r="F181">
        <v>51</v>
      </c>
      <c r="G181">
        <f>Constante!$A$2-Employee_Data[[#This Row],[Age]]</f>
        <v>14</v>
      </c>
      <c r="H181" t="s">
        <v>60</v>
      </c>
      <c r="I181" t="s">
        <v>96</v>
      </c>
      <c r="J181" t="s">
        <v>21</v>
      </c>
      <c r="K181" t="s">
        <v>40</v>
      </c>
      <c r="L181" s="1">
        <v>44014</v>
      </c>
      <c r="M181" s="2">
        <f t="shared" si="6"/>
        <v>2020</v>
      </c>
      <c r="N181" s="3">
        <f t="shared" si="7"/>
        <v>7</v>
      </c>
      <c r="O181" s="3">
        <f t="shared" si="8"/>
        <v>2</v>
      </c>
      <c r="P181">
        <v>100099</v>
      </c>
      <c r="Q181">
        <f>Employee_Data[[#This Row],[Annual Salary]] * (1 + Employee_Data[[#This Row],[Bonus %]])</f>
        <v>108106.92000000001</v>
      </c>
      <c r="R181">
        <v>0.08</v>
      </c>
      <c r="S181" t="s">
        <v>23</v>
      </c>
      <c r="T181" t="s">
        <v>65</v>
      </c>
      <c r="U181" s="1"/>
    </row>
    <row r="182" spans="1:21" x14ac:dyDescent="0.25">
      <c r="A182" t="s">
        <v>490</v>
      </c>
      <c r="B182" t="s">
        <v>470</v>
      </c>
      <c r="C182" t="s">
        <v>491</v>
      </c>
      <c r="D182" t="str">
        <f>CONCATENATE(Employee_Data[[#This Row],[First Name]]," ",Employee_Data[[#This Row],[Last Name]])</f>
        <v>Emma Hill</v>
      </c>
      <c r="E182" t="s">
        <v>18</v>
      </c>
      <c r="F182">
        <v>54</v>
      </c>
      <c r="G182">
        <f>Constante!$A$2-Employee_Data[[#This Row],[Age]]</f>
        <v>11</v>
      </c>
      <c r="H182" t="s">
        <v>147</v>
      </c>
      <c r="I182" t="s">
        <v>20</v>
      </c>
      <c r="J182" t="s">
        <v>30</v>
      </c>
      <c r="K182" t="s">
        <v>40</v>
      </c>
      <c r="L182" s="1">
        <v>42731</v>
      </c>
      <c r="M182" s="2">
        <f t="shared" si="6"/>
        <v>2016</v>
      </c>
      <c r="N182" s="3">
        <f t="shared" si="7"/>
        <v>12</v>
      </c>
      <c r="O182" s="3">
        <f t="shared" si="8"/>
        <v>27</v>
      </c>
      <c r="P182">
        <v>41673</v>
      </c>
      <c r="Q182">
        <f>Employee_Data[[#This Row],[Annual Salary]] * (1 + Employee_Data[[#This Row],[Bonus %]])</f>
        <v>41673</v>
      </c>
      <c r="R182">
        <v>0</v>
      </c>
      <c r="S182" t="s">
        <v>23</v>
      </c>
      <c r="T182" t="s">
        <v>65</v>
      </c>
      <c r="U182" s="1"/>
    </row>
    <row r="183" spans="1:21" x14ac:dyDescent="0.25">
      <c r="A183" t="s">
        <v>492</v>
      </c>
      <c r="B183" t="s">
        <v>206</v>
      </c>
      <c r="C183" t="s">
        <v>493</v>
      </c>
      <c r="D183" t="str">
        <f>CONCATENATE(Employee_Data[[#This Row],[First Name]]," ",Employee_Data[[#This Row],[Last Name]])</f>
        <v>Leilani Yee</v>
      </c>
      <c r="E183" t="s">
        <v>18</v>
      </c>
      <c r="F183">
        <v>47</v>
      </c>
      <c r="G183">
        <f>Constante!$A$2-Employee_Data[[#This Row],[Age]]</f>
        <v>18</v>
      </c>
      <c r="H183" t="s">
        <v>49</v>
      </c>
      <c r="I183" t="s">
        <v>96</v>
      </c>
      <c r="J183" t="s">
        <v>39</v>
      </c>
      <c r="K183" t="s">
        <v>31</v>
      </c>
      <c r="L183" s="1">
        <v>42928</v>
      </c>
      <c r="M183" s="2">
        <f t="shared" si="6"/>
        <v>2017</v>
      </c>
      <c r="N183" s="3">
        <f t="shared" si="7"/>
        <v>7</v>
      </c>
      <c r="O183" s="3">
        <f t="shared" si="8"/>
        <v>12</v>
      </c>
      <c r="P183">
        <v>70996</v>
      </c>
      <c r="Q183">
        <f>Employee_Data[[#This Row],[Annual Salary]] * (1 + Employee_Data[[#This Row],[Bonus %]])</f>
        <v>70996</v>
      </c>
      <c r="R183">
        <v>0</v>
      </c>
      <c r="S183" t="s">
        <v>32</v>
      </c>
      <c r="T183" t="s">
        <v>166</v>
      </c>
      <c r="U183" s="1"/>
    </row>
    <row r="184" spans="1:21" x14ac:dyDescent="0.25">
      <c r="A184" t="s">
        <v>494</v>
      </c>
      <c r="B184" t="s">
        <v>296</v>
      </c>
      <c r="C184" t="s">
        <v>161</v>
      </c>
      <c r="D184" t="str">
        <f>CONCATENATE(Employee_Data[[#This Row],[First Name]]," ",Employee_Data[[#This Row],[Last Name]])</f>
        <v>Jack Brown</v>
      </c>
      <c r="E184" t="s">
        <v>28</v>
      </c>
      <c r="F184">
        <v>55</v>
      </c>
      <c r="G184">
        <f>Constante!$A$2-Employee_Data[[#This Row],[Age]]</f>
        <v>10</v>
      </c>
      <c r="H184" t="s">
        <v>64</v>
      </c>
      <c r="I184" t="s">
        <v>96</v>
      </c>
      <c r="J184" t="s">
        <v>56</v>
      </c>
      <c r="K184" t="s">
        <v>40</v>
      </c>
      <c r="L184" s="1">
        <v>38328</v>
      </c>
      <c r="M184" s="2">
        <f t="shared" si="6"/>
        <v>2004</v>
      </c>
      <c r="N184" s="3">
        <f t="shared" si="7"/>
        <v>12</v>
      </c>
      <c r="O184" s="3">
        <f t="shared" si="8"/>
        <v>7</v>
      </c>
      <c r="P184">
        <v>40752</v>
      </c>
      <c r="Q184">
        <f>Employee_Data[[#This Row],[Annual Salary]] * (1 + Employee_Data[[#This Row],[Bonus %]])</f>
        <v>40752</v>
      </c>
      <c r="R184">
        <v>0</v>
      </c>
      <c r="S184" t="s">
        <v>23</v>
      </c>
      <c r="T184" t="s">
        <v>50</v>
      </c>
      <c r="U184" s="1"/>
    </row>
    <row r="185" spans="1:21" x14ac:dyDescent="0.25">
      <c r="A185" t="s">
        <v>495</v>
      </c>
      <c r="B185" t="s">
        <v>496</v>
      </c>
      <c r="C185" t="s">
        <v>262</v>
      </c>
      <c r="D185" t="str">
        <f>CONCATENATE(Employee_Data[[#This Row],[First Name]]," ",Employee_Data[[#This Row],[Last Name]])</f>
        <v>Charlotte Chu</v>
      </c>
      <c r="E185" t="s">
        <v>18</v>
      </c>
      <c r="F185">
        <v>50</v>
      </c>
      <c r="G185">
        <f>Constante!$A$2-Employee_Data[[#This Row],[Age]]</f>
        <v>15</v>
      </c>
      <c r="H185" t="s">
        <v>307</v>
      </c>
      <c r="I185" t="s">
        <v>20</v>
      </c>
      <c r="J185" t="s">
        <v>30</v>
      </c>
      <c r="K185" t="s">
        <v>31</v>
      </c>
      <c r="L185" s="1">
        <v>36914</v>
      </c>
      <c r="M185" s="2">
        <f t="shared" si="6"/>
        <v>2001</v>
      </c>
      <c r="N185" s="3">
        <f t="shared" si="7"/>
        <v>1</v>
      </c>
      <c r="O185" s="3">
        <f t="shared" si="8"/>
        <v>23</v>
      </c>
      <c r="P185">
        <v>97537</v>
      </c>
      <c r="Q185">
        <f>Employee_Data[[#This Row],[Annual Salary]] * (1 + Employee_Data[[#This Row],[Bonus %]])</f>
        <v>97537</v>
      </c>
      <c r="R185">
        <v>0</v>
      </c>
      <c r="S185" t="s">
        <v>32</v>
      </c>
      <c r="T185" t="s">
        <v>166</v>
      </c>
      <c r="U185" s="1"/>
    </row>
    <row r="186" spans="1:21" x14ac:dyDescent="0.25">
      <c r="A186" t="s">
        <v>497</v>
      </c>
      <c r="B186" t="s">
        <v>498</v>
      </c>
      <c r="C186" t="s">
        <v>262</v>
      </c>
      <c r="D186" t="str">
        <f>CONCATENATE(Employee_Data[[#This Row],[First Name]]," ",Employee_Data[[#This Row],[Last Name]])</f>
        <v>Jeremiah Chu</v>
      </c>
      <c r="E186" t="s">
        <v>28</v>
      </c>
      <c r="F186">
        <v>31</v>
      </c>
      <c r="G186">
        <f>Constante!$A$2-Employee_Data[[#This Row],[Age]]</f>
        <v>34</v>
      </c>
      <c r="H186" t="s">
        <v>499</v>
      </c>
      <c r="I186" t="s">
        <v>20</v>
      </c>
      <c r="J186" t="s">
        <v>21</v>
      </c>
      <c r="K186" t="s">
        <v>31</v>
      </c>
      <c r="L186" s="1">
        <v>44086</v>
      </c>
      <c r="M186" s="2">
        <f t="shared" si="6"/>
        <v>2020</v>
      </c>
      <c r="N186" s="3">
        <f t="shared" si="7"/>
        <v>9</v>
      </c>
      <c r="O186" s="3">
        <f t="shared" si="8"/>
        <v>12</v>
      </c>
      <c r="P186">
        <v>96567</v>
      </c>
      <c r="Q186">
        <f>Employee_Data[[#This Row],[Annual Salary]] * (1 + Employee_Data[[#This Row],[Bonus %]])</f>
        <v>96567</v>
      </c>
      <c r="R186">
        <v>0</v>
      </c>
      <c r="S186" t="s">
        <v>32</v>
      </c>
      <c r="T186" t="s">
        <v>88</v>
      </c>
      <c r="U186" s="1"/>
    </row>
    <row r="187" spans="1:21" x14ac:dyDescent="0.25">
      <c r="A187" t="s">
        <v>120</v>
      </c>
      <c r="B187" t="s">
        <v>267</v>
      </c>
      <c r="C187" t="s">
        <v>500</v>
      </c>
      <c r="D187" t="str">
        <f>CONCATENATE(Employee_Data[[#This Row],[First Name]]," ",Employee_Data[[#This Row],[Last Name]])</f>
        <v>Miles Cho</v>
      </c>
      <c r="E187" t="s">
        <v>28</v>
      </c>
      <c r="F187">
        <v>47</v>
      </c>
      <c r="G187">
        <f>Constante!$A$2-Employee_Data[[#This Row],[Age]]</f>
        <v>18</v>
      </c>
      <c r="H187" t="s">
        <v>392</v>
      </c>
      <c r="I187" t="s">
        <v>20</v>
      </c>
      <c r="J187" t="s">
        <v>39</v>
      </c>
      <c r="K187" t="s">
        <v>31</v>
      </c>
      <c r="L187" s="1">
        <v>36229</v>
      </c>
      <c r="M187" s="2">
        <f t="shared" si="6"/>
        <v>1999</v>
      </c>
      <c r="N187" s="3">
        <f t="shared" si="7"/>
        <v>3</v>
      </c>
      <c r="O187" s="3">
        <f t="shared" si="8"/>
        <v>10</v>
      </c>
      <c r="P187">
        <v>49404</v>
      </c>
      <c r="Q187">
        <f>Employee_Data[[#This Row],[Annual Salary]] * (1 + Employee_Data[[#This Row],[Bonus %]])</f>
        <v>49404</v>
      </c>
      <c r="R187">
        <v>0</v>
      </c>
      <c r="S187" t="s">
        <v>32</v>
      </c>
      <c r="T187" t="s">
        <v>140</v>
      </c>
      <c r="U187" s="1"/>
    </row>
    <row r="188" spans="1:21" x14ac:dyDescent="0.25">
      <c r="A188" t="s">
        <v>501</v>
      </c>
      <c r="B188" t="s">
        <v>502</v>
      </c>
      <c r="C188" t="s">
        <v>364</v>
      </c>
      <c r="D188" t="str">
        <f>CONCATENATE(Employee_Data[[#This Row],[First Name]]," ",Employee_Data[[#This Row],[Last Name]])</f>
        <v>Caleb Marquez</v>
      </c>
      <c r="E188" t="s">
        <v>28</v>
      </c>
      <c r="F188">
        <v>29</v>
      </c>
      <c r="G188">
        <f>Constante!$A$2-Employee_Data[[#This Row],[Age]]</f>
        <v>36</v>
      </c>
      <c r="H188" t="s">
        <v>499</v>
      </c>
      <c r="I188" t="s">
        <v>20</v>
      </c>
      <c r="J188" t="s">
        <v>21</v>
      </c>
      <c r="K188" t="s">
        <v>102</v>
      </c>
      <c r="L188" s="1">
        <v>43753</v>
      </c>
      <c r="M188" s="2">
        <f t="shared" si="6"/>
        <v>2019</v>
      </c>
      <c r="N188" s="3">
        <f t="shared" si="7"/>
        <v>10</v>
      </c>
      <c r="O188" s="3">
        <f t="shared" si="8"/>
        <v>15</v>
      </c>
      <c r="P188">
        <v>66819</v>
      </c>
      <c r="Q188">
        <f>Employee_Data[[#This Row],[Annual Salary]] * (1 + Employee_Data[[#This Row],[Bonus %]])</f>
        <v>66819</v>
      </c>
      <c r="R188">
        <v>0</v>
      </c>
      <c r="S188" t="s">
        <v>112</v>
      </c>
      <c r="T188" t="s">
        <v>119</v>
      </c>
      <c r="U188" s="1"/>
    </row>
    <row r="189" spans="1:21" x14ac:dyDescent="0.25">
      <c r="A189" t="s">
        <v>503</v>
      </c>
      <c r="B189" t="s">
        <v>83</v>
      </c>
      <c r="C189" t="s">
        <v>279</v>
      </c>
      <c r="D189" t="str">
        <f>CONCATENATE(Employee_Data[[#This Row],[First Name]]," ",Employee_Data[[#This Row],[Last Name]])</f>
        <v>Eli Soto</v>
      </c>
      <c r="E189" t="s">
        <v>28</v>
      </c>
      <c r="F189">
        <v>38</v>
      </c>
      <c r="G189">
        <f>Constante!$A$2-Employee_Data[[#This Row],[Age]]</f>
        <v>27</v>
      </c>
      <c r="H189" t="s">
        <v>64</v>
      </c>
      <c r="I189" t="s">
        <v>96</v>
      </c>
      <c r="J189" t="s">
        <v>39</v>
      </c>
      <c r="K189" t="s">
        <v>102</v>
      </c>
      <c r="L189" s="1">
        <v>42492</v>
      </c>
      <c r="M189" s="2">
        <f t="shared" si="6"/>
        <v>2016</v>
      </c>
      <c r="N189" s="3">
        <f t="shared" si="7"/>
        <v>5</v>
      </c>
      <c r="O189" s="3">
        <f t="shared" si="8"/>
        <v>2</v>
      </c>
      <c r="P189">
        <v>50784</v>
      </c>
      <c r="Q189">
        <f>Employee_Data[[#This Row],[Annual Salary]] * (1 + Employee_Data[[#This Row],[Bonus %]])</f>
        <v>50784</v>
      </c>
      <c r="R189">
        <v>0</v>
      </c>
      <c r="S189" t="s">
        <v>112</v>
      </c>
      <c r="T189" t="s">
        <v>119</v>
      </c>
      <c r="U189" s="1"/>
    </row>
    <row r="190" spans="1:21" x14ac:dyDescent="0.25">
      <c r="A190" t="s">
        <v>504</v>
      </c>
      <c r="B190" t="s">
        <v>435</v>
      </c>
      <c r="C190" t="s">
        <v>131</v>
      </c>
      <c r="D190" t="str">
        <f>CONCATENATE(Employee_Data[[#This Row],[First Name]]," ",Employee_Data[[#This Row],[Last Name]])</f>
        <v>Carter Mejia</v>
      </c>
      <c r="E190" t="s">
        <v>28</v>
      </c>
      <c r="F190">
        <v>29</v>
      </c>
      <c r="G190">
        <f>Constante!$A$2-Employee_Data[[#This Row],[Age]]</f>
        <v>36</v>
      </c>
      <c r="H190" t="s">
        <v>19</v>
      </c>
      <c r="I190" t="s">
        <v>76</v>
      </c>
      <c r="J190" t="s">
        <v>21</v>
      </c>
      <c r="K190" t="s">
        <v>102</v>
      </c>
      <c r="L190" s="1">
        <v>43594</v>
      </c>
      <c r="M190" s="2">
        <f t="shared" si="6"/>
        <v>2019</v>
      </c>
      <c r="N190" s="3">
        <f t="shared" si="7"/>
        <v>5</v>
      </c>
      <c r="O190" s="3">
        <f t="shared" si="8"/>
        <v>9</v>
      </c>
      <c r="P190">
        <v>125828</v>
      </c>
      <c r="Q190">
        <f>Employee_Data[[#This Row],[Annual Salary]] * (1 + Employee_Data[[#This Row],[Bonus %]])</f>
        <v>144702.19999999998</v>
      </c>
      <c r="R190">
        <v>0.15</v>
      </c>
      <c r="S190" t="s">
        <v>112</v>
      </c>
      <c r="T190" t="s">
        <v>265</v>
      </c>
      <c r="U190" s="1"/>
    </row>
    <row r="191" spans="1:21" x14ac:dyDescent="0.25">
      <c r="A191" t="s">
        <v>505</v>
      </c>
      <c r="B191" t="s">
        <v>506</v>
      </c>
      <c r="C191" t="s">
        <v>199</v>
      </c>
      <c r="D191" t="str">
        <f>CONCATENATE(Employee_Data[[#This Row],[First Name]]," ",Employee_Data[[#This Row],[Last Name]])</f>
        <v>Ethan Clark</v>
      </c>
      <c r="E191" t="s">
        <v>28</v>
      </c>
      <c r="F191">
        <v>33</v>
      </c>
      <c r="G191">
        <f>Constante!$A$2-Employee_Data[[#This Row],[Age]]</f>
        <v>32</v>
      </c>
      <c r="H191" t="s">
        <v>179</v>
      </c>
      <c r="I191" t="s">
        <v>76</v>
      </c>
      <c r="J191" t="s">
        <v>30</v>
      </c>
      <c r="K191" t="s">
        <v>40</v>
      </c>
      <c r="L191" s="1">
        <v>42951</v>
      </c>
      <c r="M191" s="2">
        <f t="shared" si="6"/>
        <v>2017</v>
      </c>
      <c r="N191" s="3">
        <f t="shared" si="7"/>
        <v>8</v>
      </c>
      <c r="O191" s="3">
        <f t="shared" si="8"/>
        <v>4</v>
      </c>
      <c r="P191">
        <v>9261</v>
      </c>
      <c r="Q191">
        <f>Employee_Data[[#This Row],[Annual Salary]] * (1 + Employee_Data[[#This Row],[Bonus %]])</f>
        <v>9261</v>
      </c>
      <c r="R191">
        <v>0</v>
      </c>
      <c r="S191" t="s">
        <v>23</v>
      </c>
      <c r="T191" t="s">
        <v>105</v>
      </c>
      <c r="U191" s="1"/>
    </row>
    <row r="192" spans="1:21" x14ac:dyDescent="0.25">
      <c r="A192" t="s">
        <v>507</v>
      </c>
      <c r="B192" t="s">
        <v>508</v>
      </c>
      <c r="C192" t="s">
        <v>168</v>
      </c>
      <c r="D192" t="str">
        <f>CONCATENATE(Employee_Data[[#This Row],[First Name]]," ",Employee_Data[[#This Row],[Last Name]])</f>
        <v>Asher Jackson</v>
      </c>
      <c r="E192" t="s">
        <v>28</v>
      </c>
      <c r="F192">
        <v>50</v>
      </c>
      <c r="G192">
        <f>Constante!$A$2-Employee_Data[[#This Row],[Age]]</f>
        <v>15</v>
      </c>
      <c r="H192" t="s">
        <v>19</v>
      </c>
      <c r="I192" t="s">
        <v>55</v>
      </c>
      <c r="J192" t="s">
        <v>39</v>
      </c>
      <c r="K192" t="s">
        <v>40</v>
      </c>
      <c r="L192" s="1">
        <v>37705</v>
      </c>
      <c r="M192" s="2">
        <f t="shared" si="6"/>
        <v>2003</v>
      </c>
      <c r="N192" s="3">
        <f t="shared" si="7"/>
        <v>3</v>
      </c>
      <c r="O192" s="3">
        <f t="shared" si="8"/>
        <v>25</v>
      </c>
      <c r="P192">
        <v>123405</v>
      </c>
      <c r="Q192">
        <f>Employee_Data[[#This Row],[Annual Salary]] * (1 + Employee_Data[[#This Row],[Bonus %]])</f>
        <v>139447.65</v>
      </c>
      <c r="R192">
        <v>0.13</v>
      </c>
      <c r="S192" t="s">
        <v>23</v>
      </c>
      <c r="T192" t="s">
        <v>105</v>
      </c>
      <c r="U192" s="1"/>
    </row>
    <row r="193" spans="1:21" x14ac:dyDescent="0.25">
      <c r="A193" t="s">
        <v>509</v>
      </c>
      <c r="B193" t="s">
        <v>510</v>
      </c>
      <c r="C193" t="s">
        <v>87</v>
      </c>
      <c r="D193" t="str">
        <f>CONCATENATE(Employee_Data[[#This Row],[First Name]]," ",Employee_Data[[#This Row],[Last Name]])</f>
        <v>Ayla Ng</v>
      </c>
      <c r="E193" t="s">
        <v>18</v>
      </c>
      <c r="F193">
        <v>46</v>
      </c>
      <c r="G193">
        <f>Constante!$A$2-Employee_Data[[#This Row],[Age]]</f>
        <v>19</v>
      </c>
      <c r="H193" t="s">
        <v>54</v>
      </c>
      <c r="I193" t="s">
        <v>55</v>
      </c>
      <c r="J193" t="s">
        <v>30</v>
      </c>
      <c r="K193" t="s">
        <v>31</v>
      </c>
      <c r="L193" s="1">
        <v>38066</v>
      </c>
      <c r="M193" s="2">
        <f t="shared" si="6"/>
        <v>2004</v>
      </c>
      <c r="N193" s="3">
        <f t="shared" si="7"/>
        <v>3</v>
      </c>
      <c r="O193" s="3">
        <f t="shared" si="8"/>
        <v>20</v>
      </c>
      <c r="P193">
        <v>73004</v>
      </c>
      <c r="Q193">
        <f>Employee_Data[[#This Row],[Annual Salary]] * (1 + Employee_Data[[#This Row],[Bonus %]])</f>
        <v>73004</v>
      </c>
      <c r="R193">
        <v>0</v>
      </c>
      <c r="S193" t="s">
        <v>32</v>
      </c>
      <c r="T193" t="s">
        <v>140</v>
      </c>
      <c r="U193" s="1"/>
    </row>
    <row r="194" spans="1:21" x14ac:dyDescent="0.25">
      <c r="A194" t="s">
        <v>511</v>
      </c>
      <c r="B194" t="s">
        <v>127</v>
      </c>
      <c r="C194" t="s">
        <v>414</v>
      </c>
      <c r="D194" t="str">
        <f>CONCATENATE(Employee_Data[[#This Row],[First Name]]," ",Employee_Data[[#This Row],[Last Name]])</f>
        <v>Jose Kang</v>
      </c>
      <c r="E194" t="s">
        <v>28</v>
      </c>
      <c r="F194">
        <v>57</v>
      </c>
      <c r="G194">
        <f>Constante!$A$2-Employee_Data[[#This Row],[Age]]</f>
        <v>8</v>
      </c>
      <c r="H194" t="s">
        <v>139</v>
      </c>
      <c r="I194" t="s">
        <v>81</v>
      </c>
      <c r="J194" t="s">
        <v>56</v>
      </c>
      <c r="K194" t="s">
        <v>31</v>
      </c>
      <c r="L194" s="1">
        <v>36275</v>
      </c>
      <c r="M194" s="2">
        <f t="shared" ref="M194:M257" si="9">YEAR(L194)</f>
        <v>1999</v>
      </c>
      <c r="N194" s="3">
        <f t="shared" ref="N194:N257" si="10">MONTH(L194)</f>
        <v>4</v>
      </c>
      <c r="O194" s="3">
        <f t="shared" ref="O194:O257" si="11">DAY(L194)</f>
        <v>25</v>
      </c>
      <c r="P194">
        <v>95061</v>
      </c>
      <c r="Q194">
        <f>Employee_Data[[#This Row],[Annual Salary]] * (1 + Employee_Data[[#This Row],[Bonus %]])</f>
        <v>104567.1</v>
      </c>
      <c r="R194">
        <v>0.1</v>
      </c>
      <c r="S194" t="s">
        <v>32</v>
      </c>
      <c r="T194" t="s">
        <v>88</v>
      </c>
      <c r="U194" s="1"/>
    </row>
    <row r="195" spans="1:21" x14ac:dyDescent="0.25">
      <c r="A195" t="s">
        <v>512</v>
      </c>
      <c r="B195" t="s">
        <v>513</v>
      </c>
      <c r="C195" t="s">
        <v>324</v>
      </c>
      <c r="D195" t="str">
        <f>CONCATENATE(Employee_Data[[#This Row],[First Name]]," ",Employee_Data[[#This Row],[Last Name]])</f>
        <v>Aubrey Romero</v>
      </c>
      <c r="E195" t="s">
        <v>18</v>
      </c>
      <c r="F195">
        <v>49</v>
      </c>
      <c r="G195">
        <f>Constante!$A$2-Employee_Data[[#This Row],[Age]]</f>
        <v>16</v>
      </c>
      <c r="H195" t="s">
        <v>37</v>
      </c>
      <c r="I195" t="s">
        <v>55</v>
      </c>
      <c r="J195" t="s">
        <v>56</v>
      </c>
      <c r="K195" t="s">
        <v>102</v>
      </c>
      <c r="L195" s="1">
        <v>35887</v>
      </c>
      <c r="M195" s="2">
        <f t="shared" si="9"/>
        <v>1998</v>
      </c>
      <c r="N195" s="3">
        <f t="shared" si="10"/>
        <v>4</v>
      </c>
      <c r="O195" s="3">
        <f t="shared" si="11"/>
        <v>2</v>
      </c>
      <c r="P195">
        <v>160832</v>
      </c>
      <c r="Q195">
        <f>Employee_Data[[#This Row],[Annual Salary]] * (1 + Employee_Data[[#This Row],[Bonus %]])</f>
        <v>209081.60000000001</v>
      </c>
      <c r="R195">
        <v>0.3</v>
      </c>
      <c r="S195" t="s">
        <v>23</v>
      </c>
      <c r="T195" t="s">
        <v>50</v>
      </c>
      <c r="U195" s="1"/>
    </row>
    <row r="196" spans="1:21" x14ac:dyDescent="0.25">
      <c r="A196" t="s">
        <v>514</v>
      </c>
      <c r="B196" t="s">
        <v>459</v>
      </c>
      <c r="C196" t="s">
        <v>515</v>
      </c>
      <c r="D196" t="str">
        <f>CONCATENATE(Employee_Data[[#This Row],[First Name]]," ",Employee_Data[[#This Row],[Last Name]])</f>
        <v>Jaxson Wright</v>
      </c>
      <c r="E196" t="s">
        <v>28</v>
      </c>
      <c r="F196">
        <v>54</v>
      </c>
      <c r="G196">
        <f>Constante!$A$2-Employee_Data[[#This Row],[Age]]</f>
        <v>11</v>
      </c>
      <c r="H196" t="s">
        <v>516</v>
      </c>
      <c r="I196" t="s">
        <v>20</v>
      </c>
      <c r="J196" t="s">
        <v>30</v>
      </c>
      <c r="K196" t="s">
        <v>22</v>
      </c>
      <c r="L196" s="1">
        <v>40540</v>
      </c>
      <c r="M196" s="2">
        <f t="shared" si="9"/>
        <v>2010</v>
      </c>
      <c r="N196" s="3">
        <f t="shared" si="10"/>
        <v>12</v>
      </c>
      <c r="O196" s="3">
        <f t="shared" si="11"/>
        <v>28</v>
      </c>
      <c r="P196">
        <v>64417</v>
      </c>
      <c r="Q196">
        <f>Employee_Data[[#This Row],[Annual Salary]] * (1 + Employee_Data[[#This Row],[Bonus %]])</f>
        <v>64417</v>
      </c>
      <c r="R196">
        <v>0</v>
      </c>
      <c r="S196" t="s">
        <v>23</v>
      </c>
      <c r="T196" t="s">
        <v>105</v>
      </c>
      <c r="U196" s="1"/>
    </row>
    <row r="197" spans="1:21" x14ac:dyDescent="0.25">
      <c r="A197" t="s">
        <v>517</v>
      </c>
      <c r="B197" t="s">
        <v>110</v>
      </c>
      <c r="C197" t="s">
        <v>75</v>
      </c>
      <c r="D197" t="str">
        <f>CONCATENATE(Employee_Data[[#This Row],[First Name]]," ",Employee_Data[[#This Row],[Last Name]])</f>
        <v>Elias Ali</v>
      </c>
      <c r="E197" t="s">
        <v>28</v>
      </c>
      <c r="F197">
        <v>28</v>
      </c>
      <c r="G197">
        <f>Constante!$A$2-Employee_Data[[#This Row],[Age]]</f>
        <v>37</v>
      </c>
      <c r="H197" t="s">
        <v>60</v>
      </c>
      <c r="I197" t="s">
        <v>55</v>
      </c>
      <c r="J197" t="s">
        <v>56</v>
      </c>
      <c r="K197" t="s">
        <v>31</v>
      </c>
      <c r="L197" s="1">
        <v>44274</v>
      </c>
      <c r="M197" s="2">
        <f t="shared" si="9"/>
        <v>2021</v>
      </c>
      <c r="N197" s="3">
        <f t="shared" si="10"/>
        <v>3</v>
      </c>
      <c r="O197" s="3">
        <f t="shared" si="11"/>
        <v>19</v>
      </c>
      <c r="P197">
        <v>127543</v>
      </c>
      <c r="Q197">
        <f>Employee_Data[[#This Row],[Annual Salary]] * (1 + Employee_Data[[#This Row],[Bonus %]])</f>
        <v>135195.58000000002</v>
      </c>
      <c r="R197">
        <v>0.06</v>
      </c>
      <c r="S197" t="s">
        <v>32</v>
      </c>
      <c r="T197" t="s">
        <v>88</v>
      </c>
      <c r="U197" s="1"/>
    </row>
    <row r="198" spans="1:21" x14ac:dyDescent="0.25">
      <c r="A198" t="s">
        <v>518</v>
      </c>
      <c r="B198" t="s">
        <v>326</v>
      </c>
      <c r="C198" t="s">
        <v>175</v>
      </c>
      <c r="D198" t="str">
        <f>CONCATENATE(Employee_Data[[#This Row],[First Name]]," ",Employee_Data[[#This Row],[Last Name]])</f>
        <v>Nolan Pena</v>
      </c>
      <c r="E198" t="s">
        <v>28</v>
      </c>
      <c r="F198">
        <v>30</v>
      </c>
      <c r="G198">
        <f>Constante!$A$2-Employee_Data[[#This Row],[Age]]</f>
        <v>35</v>
      </c>
      <c r="H198" t="s">
        <v>64</v>
      </c>
      <c r="I198" t="s">
        <v>96</v>
      </c>
      <c r="J198" t="s">
        <v>30</v>
      </c>
      <c r="K198" t="s">
        <v>102</v>
      </c>
      <c r="L198" s="1">
        <v>43272</v>
      </c>
      <c r="M198" s="2">
        <f t="shared" si="9"/>
        <v>2018</v>
      </c>
      <c r="N198" s="3">
        <f t="shared" si="10"/>
        <v>6</v>
      </c>
      <c r="O198" s="3">
        <f t="shared" si="11"/>
        <v>21</v>
      </c>
      <c r="P198">
        <v>56154</v>
      </c>
      <c r="Q198">
        <f>Employee_Data[[#This Row],[Annual Salary]] * (1 + Employee_Data[[#This Row],[Bonus %]])</f>
        <v>56154</v>
      </c>
      <c r="R198">
        <v>0</v>
      </c>
      <c r="S198" t="s">
        <v>112</v>
      </c>
      <c r="T198" t="s">
        <v>265</v>
      </c>
      <c r="U198" s="1"/>
    </row>
    <row r="199" spans="1:21" x14ac:dyDescent="0.25">
      <c r="A199" t="s">
        <v>519</v>
      </c>
      <c r="B199" t="s">
        <v>35</v>
      </c>
      <c r="C199" t="s">
        <v>357</v>
      </c>
      <c r="D199" t="str">
        <f>CONCATENATE(Employee_Data[[#This Row],[First Name]]," ",Employee_Data[[#This Row],[Last Name]])</f>
        <v>Luna Liu</v>
      </c>
      <c r="E199" t="s">
        <v>18</v>
      </c>
      <c r="F199">
        <v>36</v>
      </c>
      <c r="G199">
        <f>Constante!$A$2-Employee_Data[[#This Row],[Age]]</f>
        <v>29</v>
      </c>
      <c r="H199" t="s">
        <v>95</v>
      </c>
      <c r="I199" t="s">
        <v>55</v>
      </c>
      <c r="J199" t="s">
        <v>30</v>
      </c>
      <c r="K199" t="s">
        <v>31</v>
      </c>
      <c r="L199" s="1">
        <v>41692</v>
      </c>
      <c r="M199" s="2">
        <f t="shared" si="9"/>
        <v>2014</v>
      </c>
      <c r="N199" s="3">
        <f t="shared" si="10"/>
        <v>2</v>
      </c>
      <c r="O199" s="3">
        <f t="shared" si="11"/>
        <v>22</v>
      </c>
      <c r="P199">
        <v>21853</v>
      </c>
      <c r="Q199">
        <f>Employee_Data[[#This Row],[Annual Salary]] * (1 + Employee_Data[[#This Row],[Bonus %]])</f>
        <v>28408.9</v>
      </c>
      <c r="R199">
        <v>0.3</v>
      </c>
      <c r="S199" t="s">
        <v>32</v>
      </c>
      <c r="T199" t="s">
        <v>88</v>
      </c>
      <c r="U199" s="1"/>
    </row>
    <row r="200" spans="1:21" x14ac:dyDescent="0.25">
      <c r="A200" t="s">
        <v>520</v>
      </c>
      <c r="B200" t="s">
        <v>521</v>
      </c>
      <c r="C200" t="s">
        <v>522</v>
      </c>
      <c r="D200" t="str">
        <f>CONCATENATE(Employee_Data[[#This Row],[First Name]]," ",Employee_Data[[#This Row],[Last Name]])</f>
        <v>Brooklyn Reyes</v>
      </c>
      <c r="E200" t="s">
        <v>18</v>
      </c>
      <c r="F200">
        <v>36</v>
      </c>
      <c r="G200">
        <f>Constante!$A$2-Employee_Data[[#This Row],[Age]]</f>
        <v>29</v>
      </c>
      <c r="H200" t="s">
        <v>516</v>
      </c>
      <c r="I200" t="s">
        <v>20</v>
      </c>
      <c r="J200" t="s">
        <v>30</v>
      </c>
      <c r="K200" t="s">
        <v>102</v>
      </c>
      <c r="L200" s="1">
        <v>43818</v>
      </c>
      <c r="M200" s="2">
        <f t="shared" si="9"/>
        <v>2019</v>
      </c>
      <c r="N200" s="3">
        <f t="shared" si="10"/>
        <v>12</v>
      </c>
      <c r="O200" s="3">
        <f t="shared" si="11"/>
        <v>19</v>
      </c>
      <c r="P200">
        <v>91954</v>
      </c>
      <c r="Q200">
        <f>Employee_Data[[#This Row],[Annual Salary]] * (1 + Employee_Data[[#This Row],[Bonus %]])</f>
        <v>91954</v>
      </c>
      <c r="R200">
        <v>0</v>
      </c>
      <c r="S200" t="s">
        <v>23</v>
      </c>
      <c r="T200" t="s">
        <v>105</v>
      </c>
      <c r="U200" s="1"/>
    </row>
    <row r="201" spans="1:21" x14ac:dyDescent="0.25">
      <c r="A201" t="s">
        <v>523</v>
      </c>
      <c r="B201" t="s">
        <v>524</v>
      </c>
      <c r="C201" t="s">
        <v>285</v>
      </c>
      <c r="D201" t="str">
        <f>CONCATENATE(Employee_Data[[#This Row],[First Name]]," ",Employee_Data[[#This Row],[Last Name]])</f>
        <v>Hadley Parker</v>
      </c>
      <c r="E201" t="s">
        <v>18</v>
      </c>
      <c r="F201">
        <v>30</v>
      </c>
      <c r="G201">
        <f>Constante!$A$2-Employee_Data[[#This Row],[Age]]</f>
        <v>35</v>
      </c>
      <c r="H201" t="s">
        <v>95</v>
      </c>
      <c r="I201" t="s">
        <v>96</v>
      </c>
      <c r="J201" t="s">
        <v>56</v>
      </c>
      <c r="K201" t="s">
        <v>22</v>
      </c>
      <c r="L201" s="1">
        <v>42634</v>
      </c>
      <c r="M201" s="2">
        <f t="shared" si="9"/>
        <v>2016</v>
      </c>
      <c r="N201" s="3">
        <f t="shared" si="10"/>
        <v>9</v>
      </c>
      <c r="O201" s="3">
        <f t="shared" si="11"/>
        <v>21</v>
      </c>
      <c r="P201">
        <v>221217</v>
      </c>
      <c r="Q201">
        <f>Employee_Data[[#This Row],[Annual Salary]] * (1 + Employee_Data[[#This Row],[Bonus %]])</f>
        <v>292006.44</v>
      </c>
      <c r="R201">
        <v>0.32</v>
      </c>
      <c r="S201" t="s">
        <v>23</v>
      </c>
      <c r="T201" t="s">
        <v>105</v>
      </c>
      <c r="U201" s="1">
        <v>43003</v>
      </c>
    </row>
    <row r="202" spans="1:21" x14ac:dyDescent="0.25">
      <c r="A202" t="s">
        <v>525</v>
      </c>
      <c r="B202" t="s">
        <v>526</v>
      </c>
      <c r="C202" t="s">
        <v>424</v>
      </c>
      <c r="D202" t="str">
        <f>CONCATENATE(Employee_Data[[#This Row],[First Name]]," ",Employee_Data[[#This Row],[Last Name]])</f>
        <v>Jonathan Chavez</v>
      </c>
      <c r="E202" t="s">
        <v>28</v>
      </c>
      <c r="F202">
        <v>29</v>
      </c>
      <c r="G202">
        <f>Constante!$A$2-Employee_Data[[#This Row],[Age]]</f>
        <v>36</v>
      </c>
      <c r="H202" t="s">
        <v>360</v>
      </c>
      <c r="I202" t="s">
        <v>20</v>
      </c>
      <c r="J202" t="s">
        <v>30</v>
      </c>
      <c r="K202" t="s">
        <v>102</v>
      </c>
      <c r="L202" s="1">
        <v>42866</v>
      </c>
      <c r="M202" s="2">
        <f t="shared" si="9"/>
        <v>2017</v>
      </c>
      <c r="N202" s="3">
        <f t="shared" si="10"/>
        <v>5</v>
      </c>
      <c r="O202" s="3">
        <f t="shared" si="11"/>
        <v>11</v>
      </c>
      <c r="P202">
        <v>87536</v>
      </c>
      <c r="Q202">
        <f>Employee_Data[[#This Row],[Annual Salary]] * (1 + Employee_Data[[#This Row],[Bonus %]])</f>
        <v>87536</v>
      </c>
      <c r="R202">
        <v>0</v>
      </c>
      <c r="S202" t="s">
        <v>23</v>
      </c>
      <c r="T202" t="s">
        <v>24</v>
      </c>
      <c r="U202" s="1"/>
    </row>
    <row r="203" spans="1:21" x14ac:dyDescent="0.25">
      <c r="A203" t="s">
        <v>527</v>
      </c>
      <c r="B203" t="s">
        <v>528</v>
      </c>
      <c r="C203" t="s">
        <v>233</v>
      </c>
      <c r="D203" t="str">
        <f>CONCATENATE(Employee_Data[[#This Row],[First Name]]," ",Employee_Data[[#This Row],[Last Name]])</f>
        <v>Sarah Ayala</v>
      </c>
      <c r="E203" t="s">
        <v>18</v>
      </c>
      <c r="F203">
        <v>47</v>
      </c>
      <c r="G203">
        <f>Constante!$A$2-Employee_Data[[#This Row],[Age]]</f>
        <v>18</v>
      </c>
      <c r="H203" t="s">
        <v>64</v>
      </c>
      <c r="I203" t="s">
        <v>55</v>
      </c>
      <c r="J203" t="s">
        <v>56</v>
      </c>
      <c r="K203" t="s">
        <v>102</v>
      </c>
      <c r="L203" s="1">
        <v>42164</v>
      </c>
      <c r="M203" s="2">
        <f t="shared" si="9"/>
        <v>2015</v>
      </c>
      <c r="N203" s="3">
        <f t="shared" si="10"/>
        <v>6</v>
      </c>
      <c r="O203" s="3">
        <f t="shared" si="11"/>
        <v>9</v>
      </c>
      <c r="P203">
        <v>41429</v>
      </c>
      <c r="Q203">
        <f>Employee_Data[[#This Row],[Annual Salary]] * (1 + Employee_Data[[#This Row],[Bonus %]])</f>
        <v>41429</v>
      </c>
      <c r="R203">
        <v>0</v>
      </c>
      <c r="S203" t="s">
        <v>23</v>
      </c>
      <c r="T203" t="s">
        <v>24</v>
      </c>
      <c r="U203" s="1"/>
    </row>
    <row r="204" spans="1:21" x14ac:dyDescent="0.25">
      <c r="A204" t="s">
        <v>529</v>
      </c>
      <c r="B204" t="s">
        <v>449</v>
      </c>
      <c r="C204" t="s">
        <v>414</v>
      </c>
      <c r="D204" t="str">
        <f>CONCATENATE(Employee_Data[[#This Row],[First Name]]," ",Employee_Data[[#This Row],[Last Name]])</f>
        <v>Elijah Kang</v>
      </c>
      <c r="E204" t="s">
        <v>28</v>
      </c>
      <c r="F204">
        <v>35</v>
      </c>
      <c r="G204">
        <f>Constante!$A$2-Employee_Data[[#This Row],[Age]]</f>
        <v>30</v>
      </c>
      <c r="H204" t="s">
        <v>95</v>
      </c>
      <c r="I204" t="s">
        <v>81</v>
      </c>
      <c r="J204" t="s">
        <v>30</v>
      </c>
      <c r="K204" t="s">
        <v>31</v>
      </c>
      <c r="L204" s="1">
        <v>40826</v>
      </c>
      <c r="M204" s="2">
        <f t="shared" si="9"/>
        <v>2011</v>
      </c>
      <c r="N204" s="3">
        <f t="shared" si="10"/>
        <v>10</v>
      </c>
      <c r="O204" s="3">
        <f t="shared" si="11"/>
        <v>10</v>
      </c>
      <c r="P204">
        <v>245482</v>
      </c>
      <c r="Q204">
        <f>Employee_Data[[#This Row],[Annual Salary]] * (1 + Employee_Data[[#This Row],[Bonus %]])</f>
        <v>341219.98000000004</v>
      </c>
      <c r="R204">
        <v>0.39</v>
      </c>
      <c r="S204" t="s">
        <v>23</v>
      </c>
      <c r="T204" t="s">
        <v>24</v>
      </c>
      <c r="U204" s="1"/>
    </row>
    <row r="205" spans="1:21" x14ac:dyDescent="0.25">
      <c r="A205" t="s">
        <v>530</v>
      </c>
      <c r="B205" t="s">
        <v>531</v>
      </c>
      <c r="C205" t="s">
        <v>532</v>
      </c>
      <c r="D205" t="str">
        <f>CONCATENATE(Employee_Data[[#This Row],[First Name]]," ",Employee_Data[[#This Row],[Last Name]])</f>
        <v>Ella White</v>
      </c>
      <c r="E205" t="s">
        <v>18</v>
      </c>
      <c r="F205">
        <v>25</v>
      </c>
      <c r="G205">
        <f>Constante!$A$2-Employee_Data[[#This Row],[Age]]</f>
        <v>40</v>
      </c>
      <c r="H205" t="s">
        <v>338</v>
      </c>
      <c r="I205" t="s">
        <v>81</v>
      </c>
      <c r="J205" t="s">
        <v>30</v>
      </c>
      <c r="K205" t="s">
        <v>40</v>
      </c>
      <c r="L205" s="1">
        <v>43850</v>
      </c>
      <c r="M205" s="2">
        <f t="shared" si="9"/>
        <v>2020</v>
      </c>
      <c r="N205" s="3">
        <f t="shared" si="10"/>
        <v>1</v>
      </c>
      <c r="O205" s="3">
        <f t="shared" si="11"/>
        <v>20</v>
      </c>
      <c r="P205">
        <v>71359</v>
      </c>
      <c r="Q205">
        <f>Employee_Data[[#This Row],[Annual Salary]] * (1 + Employee_Data[[#This Row],[Bonus %]])</f>
        <v>71359</v>
      </c>
      <c r="R205">
        <v>0</v>
      </c>
      <c r="S205" t="s">
        <v>23</v>
      </c>
      <c r="T205" t="s">
        <v>50</v>
      </c>
      <c r="U205" s="1"/>
    </row>
    <row r="206" spans="1:21" x14ac:dyDescent="0.25">
      <c r="A206" t="s">
        <v>533</v>
      </c>
      <c r="B206" t="s">
        <v>44</v>
      </c>
      <c r="C206" t="s">
        <v>534</v>
      </c>
      <c r="D206" t="str">
        <f>CONCATENATE(Employee_Data[[#This Row],[First Name]]," ",Employee_Data[[#This Row],[Last Name]])</f>
        <v>Jordan Truong</v>
      </c>
      <c r="E206" t="s">
        <v>28</v>
      </c>
      <c r="F206">
        <v>45</v>
      </c>
      <c r="G206">
        <f>Constante!$A$2-Employee_Data[[#This Row],[Age]]</f>
        <v>20</v>
      </c>
      <c r="H206" t="s">
        <v>37</v>
      </c>
      <c r="I206" t="s">
        <v>81</v>
      </c>
      <c r="J206" t="s">
        <v>39</v>
      </c>
      <c r="K206" t="s">
        <v>31</v>
      </c>
      <c r="L206" s="1">
        <v>41879</v>
      </c>
      <c r="M206" s="2">
        <f t="shared" si="9"/>
        <v>2014</v>
      </c>
      <c r="N206" s="3">
        <f t="shared" si="10"/>
        <v>8</v>
      </c>
      <c r="O206" s="3">
        <f t="shared" si="11"/>
        <v>28</v>
      </c>
      <c r="P206">
        <v>183161</v>
      </c>
      <c r="Q206">
        <f>Employee_Data[[#This Row],[Annual Salary]] * (1 + Employee_Data[[#This Row],[Bonus %]])</f>
        <v>223456.41999999998</v>
      </c>
      <c r="R206">
        <v>0.22</v>
      </c>
      <c r="S206" t="s">
        <v>23</v>
      </c>
      <c r="T206" t="s">
        <v>65</v>
      </c>
      <c r="U206" s="1"/>
    </row>
    <row r="207" spans="1:21" x14ac:dyDescent="0.25">
      <c r="A207" t="s">
        <v>535</v>
      </c>
      <c r="B207" t="s">
        <v>466</v>
      </c>
      <c r="C207" t="s">
        <v>44</v>
      </c>
      <c r="D207" t="str">
        <f>CONCATENATE(Employee_Data[[#This Row],[First Name]]," ",Employee_Data[[#This Row],[Last Name]])</f>
        <v>Daniel Jordan</v>
      </c>
      <c r="E207" t="s">
        <v>28</v>
      </c>
      <c r="F207">
        <v>58</v>
      </c>
      <c r="G207">
        <f>Constante!$A$2-Employee_Data[[#This Row],[Age]]</f>
        <v>7</v>
      </c>
      <c r="H207" t="s">
        <v>536</v>
      </c>
      <c r="I207" t="s">
        <v>20</v>
      </c>
      <c r="J207" t="s">
        <v>56</v>
      </c>
      <c r="K207" t="s">
        <v>40</v>
      </c>
      <c r="L207" s="1">
        <v>34176</v>
      </c>
      <c r="M207" s="2">
        <f t="shared" si="9"/>
        <v>1993</v>
      </c>
      <c r="N207" s="3">
        <f t="shared" si="10"/>
        <v>7</v>
      </c>
      <c r="O207" s="3">
        <f t="shared" si="11"/>
        <v>26</v>
      </c>
      <c r="P207">
        <v>6926</v>
      </c>
      <c r="Q207">
        <f>Employee_Data[[#This Row],[Annual Salary]] * (1 + Employee_Data[[#This Row],[Bonus %]])</f>
        <v>6926</v>
      </c>
      <c r="R207">
        <v>0</v>
      </c>
      <c r="S207" t="s">
        <v>23</v>
      </c>
      <c r="T207" t="s">
        <v>50</v>
      </c>
      <c r="U207" s="1"/>
    </row>
    <row r="208" spans="1:21" x14ac:dyDescent="0.25">
      <c r="A208" t="s">
        <v>537</v>
      </c>
      <c r="B208" t="s">
        <v>466</v>
      </c>
      <c r="C208" t="s">
        <v>122</v>
      </c>
      <c r="D208" t="str">
        <f>CONCATENATE(Employee_Data[[#This Row],[First Name]]," ",Employee_Data[[#This Row],[Last Name]])</f>
        <v>Daniel Dixon</v>
      </c>
      <c r="E208" t="s">
        <v>28</v>
      </c>
      <c r="F208">
        <v>51</v>
      </c>
      <c r="G208">
        <f>Constante!$A$2-Employee_Data[[#This Row],[Age]]</f>
        <v>14</v>
      </c>
      <c r="H208" t="s">
        <v>225</v>
      </c>
      <c r="I208" t="s">
        <v>81</v>
      </c>
      <c r="J208" t="s">
        <v>39</v>
      </c>
      <c r="K208" t="s">
        <v>40</v>
      </c>
      <c r="L208" s="1">
        <v>36442</v>
      </c>
      <c r="M208" s="2">
        <f t="shared" si="9"/>
        <v>1999</v>
      </c>
      <c r="N208" s="3">
        <f t="shared" si="10"/>
        <v>10</v>
      </c>
      <c r="O208" s="3">
        <f t="shared" si="11"/>
        <v>9</v>
      </c>
      <c r="P208">
        <v>95639</v>
      </c>
      <c r="Q208">
        <f>Employee_Data[[#This Row],[Annual Salary]] * (1 + Employee_Data[[#This Row],[Bonus %]])</f>
        <v>95639</v>
      </c>
      <c r="R208">
        <v>0</v>
      </c>
      <c r="S208" t="s">
        <v>23</v>
      </c>
      <c r="T208" t="s">
        <v>47</v>
      </c>
      <c r="U208" s="1"/>
    </row>
    <row r="209" spans="1:21" x14ac:dyDescent="0.25">
      <c r="A209" t="s">
        <v>538</v>
      </c>
      <c r="B209" t="s">
        <v>539</v>
      </c>
      <c r="C209" t="s">
        <v>540</v>
      </c>
      <c r="D209" t="str">
        <f>CONCATENATE(Employee_Data[[#This Row],[First Name]]," ",Employee_Data[[#This Row],[Last Name]])</f>
        <v>Luca Duong</v>
      </c>
      <c r="E209" t="s">
        <v>28</v>
      </c>
      <c r="F209">
        <v>48</v>
      </c>
      <c r="G209">
        <f>Constante!$A$2-Employee_Data[[#This Row],[Age]]</f>
        <v>17</v>
      </c>
      <c r="H209" t="s">
        <v>60</v>
      </c>
      <c r="I209" t="s">
        <v>76</v>
      </c>
      <c r="J209" t="s">
        <v>21</v>
      </c>
      <c r="K209" t="s">
        <v>31</v>
      </c>
      <c r="L209" s="1">
        <v>38168</v>
      </c>
      <c r="M209" s="2">
        <f t="shared" si="9"/>
        <v>2004</v>
      </c>
      <c r="N209" s="3">
        <f t="shared" si="10"/>
        <v>6</v>
      </c>
      <c r="O209" s="3">
        <f t="shared" si="11"/>
        <v>30</v>
      </c>
      <c r="P209">
        <v>12066</v>
      </c>
      <c r="Q209">
        <f>Employee_Data[[#This Row],[Annual Salary]] * (1 + Employee_Data[[#This Row],[Bonus %]])</f>
        <v>12910.62</v>
      </c>
      <c r="R209">
        <v>7.0000000000000007E-2</v>
      </c>
      <c r="S209" t="s">
        <v>32</v>
      </c>
      <c r="T209" t="s">
        <v>166</v>
      </c>
      <c r="U209" s="1"/>
    </row>
    <row r="210" spans="1:21" x14ac:dyDescent="0.25">
      <c r="A210" t="s">
        <v>541</v>
      </c>
      <c r="B210" t="s">
        <v>408</v>
      </c>
      <c r="C210" t="s">
        <v>161</v>
      </c>
      <c r="D210" t="str">
        <f>CONCATENATE(Employee_Data[[#This Row],[First Name]]," ",Employee_Data[[#This Row],[Last Name]])</f>
        <v>Levi Brown</v>
      </c>
      <c r="E210" t="s">
        <v>28</v>
      </c>
      <c r="F210">
        <v>36</v>
      </c>
      <c r="G210">
        <f>Constante!$A$2-Employee_Data[[#This Row],[Age]]</f>
        <v>29</v>
      </c>
      <c r="H210" t="s">
        <v>49</v>
      </c>
      <c r="I210" t="s">
        <v>55</v>
      </c>
      <c r="J210" t="s">
        <v>56</v>
      </c>
      <c r="K210" t="s">
        <v>22</v>
      </c>
      <c r="L210" s="1">
        <v>44556</v>
      </c>
      <c r="M210" s="2">
        <f t="shared" si="9"/>
        <v>2021</v>
      </c>
      <c r="N210" s="3">
        <f t="shared" si="10"/>
        <v>12</v>
      </c>
      <c r="O210" s="3">
        <f t="shared" si="11"/>
        <v>26</v>
      </c>
      <c r="P210">
        <v>75119</v>
      </c>
      <c r="Q210">
        <f>Employee_Data[[#This Row],[Annual Salary]] * (1 + Employee_Data[[#This Row],[Bonus %]])</f>
        <v>75119</v>
      </c>
      <c r="R210">
        <v>0</v>
      </c>
      <c r="S210" t="s">
        <v>23</v>
      </c>
      <c r="T210" t="s">
        <v>41</v>
      </c>
      <c r="U210" s="1"/>
    </row>
    <row r="211" spans="1:21" x14ac:dyDescent="0.25">
      <c r="A211" t="s">
        <v>542</v>
      </c>
      <c r="B211" t="s">
        <v>476</v>
      </c>
      <c r="C211" t="s">
        <v>500</v>
      </c>
      <c r="D211" t="str">
        <f>CONCATENATE(Employee_Data[[#This Row],[First Name]]," ",Employee_Data[[#This Row],[Last Name]])</f>
        <v>Mason Cho</v>
      </c>
      <c r="E211" t="s">
        <v>28</v>
      </c>
      <c r="F211">
        <v>59</v>
      </c>
      <c r="G211">
        <f>Constante!$A$2-Employee_Data[[#This Row],[Age]]</f>
        <v>6</v>
      </c>
      <c r="H211" t="s">
        <v>95</v>
      </c>
      <c r="I211" t="s">
        <v>69</v>
      </c>
      <c r="J211" t="s">
        <v>21</v>
      </c>
      <c r="K211" t="s">
        <v>31</v>
      </c>
      <c r="L211" s="1">
        <v>40681</v>
      </c>
      <c r="M211" s="2">
        <f t="shared" si="9"/>
        <v>2011</v>
      </c>
      <c r="N211" s="3">
        <f t="shared" si="10"/>
        <v>5</v>
      </c>
      <c r="O211" s="3">
        <f t="shared" si="11"/>
        <v>18</v>
      </c>
      <c r="P211">
        <v>192213</v>
      </c>
      <c r="Q211">
        <f>Employee_Data[[#This Row],[Annual Salary]] * (1 + Employee_Data[[#This Row],[Bonus %]])</f>
        <v>269098.2</v>
      </c>
      <c r="R211">
        <v>0.4</v>
      </c>
      <c r="S211" t="s">
        <v>23</v>
      </c>
      <c r="T211" t="s">
        <v>41</v>
      </c>
      <c r="U211" s="1"/>
    </row>
    <row r="212" spans="1:21" x14ac:dyDescent="0.25">
      <c r="A212" t="s">
        <v>543</v>
      </c>
      <c r="B212" t="s">
        <v>359</v>
      </c>
      <c r="C212" t="s">
        <v>544</v>
      </c>
      <c r="D212" t="str">
        <f>CONCATENATE(Employee_Data[[#This Row],[First Name]]," ",Employee_Data[[#This Row],[Last Name]])</f>
        <v>Nova Herrera</v>
      </c>
      <c r="E212" t="s">
        <v>18</v>
      </c>
      <c r="F212">
        <v>45</v>
      </c>
      <c r="G212">
        <f>Constante!$A$2-Employee_Data[[#This Row],[Age]]</f>
        <v>20</v>
      </c>
      <c r="H212" t="s">
        <v>54</v>
      </c>
      <c r="I212" t="s">
        <v>55</v>
      </c>
      <c r="J212" t="s">
        <v>39</v>
      </c>
      <c r="K212" t="s">
        <v>102</v>
      </c>
      <c r="L212" s="1">
        <v>41769</v>
      </c>
      <c r="M212" s="2">
        <f t="shared" si="9"/>
        <v>2014</v>
      </c>
      <c r="N212" s="3">
        <f t="shared" si="10"/>
        <v>5</v>
      </c>
      <c r="O212" s="3">
        <f t="shared" si="11"/>
        <v>10</v>
      </c>
      <c r="P212">
        <v>65047</v>
      </c>
      <c r="Q212">
        <f>Employee_Data[[#This Row],[Annual Salary]] * (1 + Employee_Data[[#This Row],[Bonus %]])</f>
        <v>65047</v>
      </c>
      <c r="R212">
        <v>0</v>
      </c>
      <c r="S212" t="s">
        <v>112</v>
      </c>
      <c r="T212" t="s">
        <v>265</v>
      </c>
      <c r="U212" s="1"/>
    </row>
    <row r="213" spans="1:21" x14ac:dyDescent="0.25">
      <c r="A213" t="s">
        <v>545</v>
      </c>
      <c r="B213" t="s">
        <v>449</v>
      </c>
      <c r="C213" t="s">
        <v>444</v>
      </c>
      <c r="D213" t="str">
        <f>CONCATENATE(Employee_Data[[#This Row],[First Name]]," ",Employee_Data[[#This Row],[Last Name]])</f>
        <v>Elijah Watson</v>
      </c>
      <c r="E213" t="s">
        <v>28</v>
      </c>
      <c r="F213">
        <v>29</v>
      </c>
      <c r="G213">
        <f>Constante!$A$2-Employee_Data[[#This Row],[Age]]</f>
        <v>36</v>
      </c>
      <c r="H213" t="s">
        <v>19</v>
      </c>
      <c r="I213" t="s">
        <v>55</v>
      </c>
      <c r="J213" t="s">
        <v>30</v>
      </c>
      <c r="K213" t="s">
        <v>40</v>
      </c>
      <c r="L213" s="1">
        <v>42810</v>
      </c>
      <c r="M213" s="2">
        <f t="shared" si="9"/>
        <v>2017</v>
      </c>
      <c r="N213" s="3">
        <f t="shared" si="10"/>
        <v>3</v>
      </c>
      <c r="O213" s="3">
        <f t="shared" si="11"/>
        <v>16</v>
      </c>
      <c r="P213">
        <v>151413</v>
      </c>
      <c r="Q213">
        <f>Employee_Data[[#This Row],[Annual Salary]] * (1 + Employee_Data[[#This Row],[Bonus %]])</f>
        <v>174124.94999999998</v>
      </c>
      <c r="R213">
        <v>0.15</v>
      </c>
      <c r="S213" t="s">
        <v>23</v>
      </c>
      <c r="T213" t="s">
        <v>24</v>
      </c>
      <c r="U213" s="1"/>
    </row>
    <row r="214" spans="1:21" x14ac:dyDescent="0.25">
      <c r="A214" t="s">
        <v>546</v>
      </c>
      <c r="B214" t="s">
        <v>547</v>
      </c>
      <c r="C214" t="s">
        <v>548</v>
      </c>
      <c r="D214" t="str">
        <f>CONCATENATE(Employee_Data[[#This Row],[First Name]]," ",Employee_Data[[#This Row],[Last Name]])</f>
        <v>Wesley Gray</v>
      </c>
      <c r="E214" t="s">
        <v>28</v>
      </c>
      <c r="F214">
        <v>62</v>
      </c>
      <c r="G214">
        <f>Constante!$A$2-Employee_Data[[#This Row],[Age]]</f>
        <v>3</v>
      </c>
      <c r="H214" t="s">
        <v>49</v>
      </c>
      <c r="I214" t="s">
        <v>69</v>
      </c>
      <c r="J214" t="s">
        <v>39</v>
      </c>
      <c r="K214" t="s">
        <v>40</v>
      </c>
      <c r="L214" s="1">
        <v>37733</v>
      </c>
      <c r="M214" s="2">
        <f t="shared" si="9"/>
        <v>2003</v>
      </c>
      <c r="N214" s="3">
        <f t="shared" si="10"/>
        <v>4</v>
      </c>
      <c r="O214" s="3">
        <f t="shared" si="11"/>
        <v>22</v>
      </c>
      <c r="P214">
        <v>76906</v>
      </c>
      <c r="Q214">
        <f>Employee_Data[[#This Row],[Annual Salary]] * (1 + Employee_Data[[#This Row],[Bonus %]])</f>
        <v>76906</v>
      </c>
      <c r="R214">
        <v>0</v>
      </c>
      <c r="S214" t="s">
        <v>23</v>
      </c>
      <c r="T214" t="s">
        <v>24</v>
      </c>
      <c r="U214" s="1"/>
    </row>
    <row r="215" spans="1:21" x14ac:dyDescent="0.25">
      <c r="A215" t="s">
        <v>549</v>
      </c>
      <c r="B215" t="s">
        <v>547</v>
      </c>
      <c r="C215" t="s">
        <v>550</v>
      </c>
      <c r="D215" t="str">
        <f>CONCATENATE(Employee_Data[[#This Row],[First Name]]," ",Employee_Data[[#This Row],[Last Name]])</f>
        <v>Wesley Sharma</v>
      </c>
      <c r="E215" t="s">
        <v>28</v>
      </c>
      <c r="F215">
        <v>51</v>
      </c>
      <c r="G215">
        <f>Constante!$A$2-Employee_Data[[#This Row],[Age]]</f>
        <v>14</v>
      </c>
      <c r="H215" t="s">
        <v>60</v>
      </c>
      <c r="I215" t="s">
        <v>20</v>
      </c>
      <c r="J215" t="s">
        <v>56</v>
      </c>
      <c r="K215" t="s">
        <v>31</v>
      </c>
      <c r="L215" s="1">
        <v>34388</v>
      </c>
      <c r="M215" s="2">
        <f t="shared" si="9"/>
        <v>1994</v>
      </c>
      <c r="N215" s="3">
        <f t="shared" si="10"/>
        <v>2</v>
      </c>
      <c r="O215" s="3">
        <f t="shared" si="11"/>
        <v>23</v>
      </c>
      <c r="P215">
        <v>122802</v>
      </c>
      <c r="Q215">
        <f>Employee_Data[[#This Row],[Annual Salary]] * (1 + Employee_Data[[#This Row],[Bonus %]])</f>
        <v>128942.1</v>
      </c>
      <c r="R215">
        <v>0.05</v>
      </c>
      <c r="S215" t="s">
        <v>32</v>
      </c>
      <c r="T215" t="s">
        <v>88</v>
      </c>
      <c r="U215" s="1"/>
    </row>
    <row r="216" spans="1:21" x14ac:dyDescent="0.25">
      <c r="A216" t="s">
        <v>551</v>
      </c>
      <c r="B216" t="s">
        <v>124</v>
      </c>
      <c r="C216" t="s">
        <v>409</v>
      </c>
      <c r="D216" t="str">
        <f>CONCATENATE(Employee_Data[[#This Row],[First Name]]," ",Employee_Data[[#This Row],[Last Name]])</f>
        <v>Mateo Mendez</v>
      </c>
      <c r="E216" t="s">
        <v>28</v>
      </c>
      <c r="F216">
        <v>47</v>
      </c>
      <c r="G216">
        <f>Constante!$A$2-Employee_Data[[#This Row],[Age]]</f>
        <v>18</v>
      </c>
      <c r="H216" t="s">
        <v>338</v>
      </c>
      <c r="I216" t="s">
        <v>81</v>
      </c>
      <c r="J216" t="s">
        <v>21</v>
      </c>
      <c r="K216" t="s">
        <v>102</v>
      </c>
      <c r="L216" s="1">
        <v>35990</v>
      </c>
      <c r="M216" s="2">
        <f t="shared" si="9"/>
        <v>1998</v>
      </c>
      <c r="N216" s="3">
        <f t="shared" si="10"/>
        <v>7</v>
      </c>
      <c r="O216" s="3">
        <f t="shared" si="11"/>
        <v>14</v>
      </c>
      <c r="P216">
        <v>99091</v>
      </c>
      <c r="Q216">
        <f>Employee_Data[[#This Row],[Annual Salary]] * (1 + Employee_Data[[#This Row],[Bonus %]])</f>
        <v>99091</v>
      </c>
      <c r="R216">
        <v>0</v>
      </c>
      <c r="S216" t="s">
        <v>23</v>
      </c>
      <c r="T216" t="s">
        <v>47</v>
      </c>
      <c r="U216" s="1"/>
    </row>
    <row r="217" spans="1:21" x14ac:dyDescent="0.25">
      <c r="A217" t="s">
        <v>552</v>
      </c>
      <c r="B217" t="s">
        <v>127</v>
      </c>
      <c r="C217" t="s">
        <v>553</v>
      </c>
      <c r="D217" t="str">
        <f>CONCATENATE(Employee_Data[[#This Row],[First Name]]," ",Employee_Data[[#This Row],[Last Name]])</f>
        <v>Jose Molina</v>
      </c>
      <c r="E217" t="s">
        <v>28</v>
      </c>
      <c r="F217">
        <v>40</v>
      </c>
      <c r="G217">
        <f>Constante!$A$2-Employee_Data[[#This Row],[Age]]</f>
        <v>25</v>
      </c>
      <c r="H217" t="s">
        <v>80</v>
      </c>
      <c r="I217" t="s">
        <v>81</v>
      </c>
      <c r="J217" t="s">
        <v>30</v>
      </c>
      <c r="K217" t="s">
        <v>102</v>
      </c>
      <c r="L217" s="1">
        <v>39506</v>
      </c>
      <c r="M217" s="2">
        <f t="shared" si="9"/>
        <v>2008</v>
      </c>
      <c r="N217" s="3">
        <f t="shared" si="10"/>
        <v>2</v>
      </c>
      <c r="O217" s="3">
        <f t="shared" si="11"/>
        <v>28</v>
      </c>
      <c r="P217">
        <v>113987</v>
      </c>
      <c r="Q217">
        <f>Employee_Data[[#This Row],[Annual Salary]] * (1 + Employee_Data[[#This Row],[Bonus %]])</f>
        <v>113987</v>
      </c>
      <c r="R217">
        <v>0</v>
      </c>
      <c r="S217" t="s">
        <v>112</v>
      </c>
      <c r="T217" t="s">
        <v>113</v>
      </c>
      <c r="U217" s="1"/>
    </row>
    <row r="218" spans="1:21" x14ac:dyDescent="0.25">
      <c r="A218" t="s">
        <v>554</v>
      </c>
      <c r="B218" t="s">
        <v>35</v>
      </c>
      <c r="C218" t="s">
        <v>342</v>
      </c>
      <c r="D218" t="str">
        <f>CONCATENATE(Employee_Data[[#This Row],[First Name]]," ",Employee_Data[[#This Row],[Last Name]])</f>
        <v>Luna Simmons</v>
      </c>
      <c r="E218" t="s">
        <v>18</v>
      </c>
      <c r="F218">
        <v>28</v>
      </c>
      <c r="G218">
        <f>Constante!$A$2-Employee_Data[[#This Row],[Age]]</f>
        <v>37</v>
      </c>
      <c r="H218" t="s">
        <v>49</v>
      </c>
      <c r="I218" t="s">
        <v>38</v>
      </c>
      <c r="J218" t="s">
        <v>56</v>
      </c>
      <c r="K218" t="s">
        <v>40</v>
      </c>
      <c r="L218" s="1">
        <v>44078</v>
      </c>
      <c r="M218" s="2">
        <f t="shared" si="9"/>
        <v>2020</v>
      </c>
      <c r="N218" s="3">
        <f t="shared" si="10"/>
        <v>9</v>
      </c>
      <c r="O218" s="3">
        <f t="shared" si="11"/>
        <v>4</v>
      </c>
      <c r="P218">
        <v>95045</v>
      </c>
      <c r="Q218">
        <f>Employee_Data[[#This Row],[Annual Salary]] * (1 + Employee_Data[[#This Row],[Bonus %]])</f>
        <v>95045</v>
      </c>
      <c r="R218">
        <v>0</v>
      </c>
      <c r="S218" t="s">
        <v>23</v>
      </c>
      <c r="T218" t="s">
        <v>41</v>
      </c>
      <c r="U218" s="1"/>
    </row>
    <row r="219" spans="1:21" x14ac:dyDescent="0.25">
      <c r="A219" t="s">
        <v>555</v>
      </c>
      <c r="B219" t="s">
        <v>331</v>
      </c>
      <c r="C219" t="s">
        <v>59</v>
      </c>
      <c r="D219" t="str">
        <f>CONCATENATE(Employee_Data[[#This Row],[First Name]]," ",Employee_Data[[#This Row],[Last Name]])</f>
        <v>Samantha Barnes</v>
      </c>
      <c r="E219" t="s">
        <v>18</v>
      </c>
      <c r="F219">
        <v>29</v>
      </c>
      <c r="G219">
        <f>Constante!$A$2-Employee_Data[[#This Row],[Age]]</f>
        <v>36</v>
      </c>
      <c r="H219" t="s">
        <v>95</v>
      </c>
      <c r="I219" t="s">
        <v>96</v>
      </c>
      <c r="J219" t="s">
        <v>39</v>
      </c>
      <c r="K219" t="s">
        <v>40</v>
      </c>
      <c r="L219" s="1">
        <v>42740</v>
      </c>
      <c r="M219" s="2">
        <f t="shared" si="9"/>
        <v>2017</v>
      </c>
      <c r="N219" s="3">
        <f t="shared" si="10"/>
        <v>1</v>
      </c>
      <c r="O219" s="3">
        <f t="shared" si="11"/>
        <v>5</v>
      </c>
      <c r="P219">
        <v>190401</v>
      </c>
      <c r="Q219">
        <f>Employee_Data[[#This Row],[Annual Salary]] * (1 + Employee_Data[[#This Row],[Bonus %]])</f>
        <v>260849.37000000002</v>
      </c>
      <c r="R219">
        <v>0.37</v>
      </c>
      <c r="S219" t="s">
        <v>23</v>
      </c>
      <c r="T219" t="s">
        <v>105</v>
      </c>
      <c r="U219" s="1"/>
    </row>
    <row r="220" spans="1:21" x14ac:dyDescent="0.25">
      <c r="A220" t="s">
        <v>556</v>
      </c>
      <c r="B220" t="s">
        <v>557</v>
      </c>
      <c r="C220" t="s">
        <v>558</v>
      </c>
      <c r="D220" t="str">
        <f>CONCATENATE(Employee_Data[[#This Row],[First Name]]," ",Employee_Data[[#This Row],[Last Name]])</f>
        <v>Hunter Ortiz</v>
      </c>
      <c r="E220" t="s">
        <v>28</v>
      </c>
      <c r="F220">
        <v>46</v>
      </c>
      <c r="G220">
        <f>Constante!$A$2-Employee_Data[[#This Row],[Age]]</f>
        <v>19</v>
      </c>
      <c r="H220" t="s">
        <v>49</v>
      </c>
      <c r="I220" t="s">
        <v>38</v>
      </c>
      <c r="J220" t="s">
        <v>56</v>
      </c>
      <c r="K220" t="s">
        <v>102</v>
      </c>
      <c r="L220" s="1">
        <v>41294</v>
      </c>
      <c r="M220" s="2">
        <f t="shared" si="9"/>
        <v>2013</v>
      </c>
      <c r="N220" s="3">
        <f t="shared" si="10"/>
        <v>1</v>
      </c>
      <c r="O220" s="3">
        <f t="shared" si="11"/>
        <v>20</v>
      </c>
      <c r="P220">
        <v>86061</v>
      </c>
      <c r="Q220">
        <f>Employee_Data[[#This Row],[Annual Salary]] * (1 + Employee_Data[[#This Row],[Bonus %]])</f>
        <v>86061</v>
      </c>
      <c r="R220">
        <v>0</v>
      </c>
      <c r="S220" t="s">
        <v>112</v>
      </c>
      <c r="T220" t="s">
        <v>119</v>
      </c>
      <c r="U220" s="1"/>
    </row>
    <row r="221" spans="1:21" x14ac:dyDescent="0.25">
      <c r="A221" t="s">
        <v>559</v>
      </c>
      <c r="B221" t="s">
        <v>264</v>
      </c>
      <c r="C221" t="s">
        <v>560</v>
      </c>
      <c r="D221" t="str">
        <f>CONCATENATE(Employee_Data[[#This Row],[First Name]]," ",Employee_Data[[#This Row],[Last Name]])</f>
        <v>Thomas Aguilar</v>
      </c>
      <c r="E221" t="s">
        <v>28</v>
      </c>
      <c r="F221">
        <v>45</v>
      </c>
      <c r="G221">
        <f>Constante!$A$2-Employee_Data[[#This Row],[Age]]</f>
        <v>20</v>
      </c>
      <c r="H221" t="s">
        <v>355</v>
      </c>
      <c r="I221" t="s">
        <v>55</v>
      </c>
      <c r="J221" t="s">
        <v>39</v>
      </c>
      <c r="K221" t="s">
        <v>102</v>
      </c>
      <c r="L221" s="1">
        <v>44237</v>
      </c>
      <c r="M221" s="2">
        <f t="shared" si="9"/>
        <v>2021</v>
      </c>
      <c r="N221" s="3">
        <f t="shared" si="10"/>
        <v>2</v>
      </c>
      <c r="O221" s="3">
        <f t="shared" si="11"/>
        <v>10</v>
      </c>
      <c r="P221">
        <v>79882</v>
      </c>
      <c r="Q221">
        <f>Employee_Data[[#This Row],[Annual Salary]] * (1 + Employee_Data[[#This Row],[Bonus %]])</f>
        <v>79882</v>
      </c>
      <c r="R221">
        <v>0</v>
      </c>
      <c r="S221" t="s">
        <v>23</v>
      </c>
      <c r="T221" t="s">
        <v>50</v>
      </c>
      <c r="U221" s="1"/>
    </row>
    <row r="222" spans="1:21" x14ac:dyDescent="0.25">
      <c r="A222" t="s">
        <v>561</v>
      </c>
      <c r="B222" t="s">
        <v>238</v>
      </c>
      <c r="C222" t="s">
        <v>562</v>
      </c>
      <c r="D222" t="str">
        <f>CONCATENATE(Employee_Data[[#This Row],[First Name]]," ",Employee_Data[[#This Row],[Last Name]])</f>
        <v>Skylar Bell</v>
      </c>
      <c r="E222" t="s">
        <v>18</v>
      </c>
      <c r="F222">
        <v>30</v>
      </c>
      <c r="G222">
        <f>Constante!$A$2-Employee_Data[[#This Row],[Age]]</f>
        <v>35</v>
      </c>
      <c r="H222" t="s">
        <v>95</v>
      </c>
      <c r="I222" t="s">
        <v>81</v>
      </c>
      <c r="J222" t="s">
        <v>30</v>
      </c>
      <c r="K222" t="s">
        <v>40</v>
      </c>
      <c r="L222" s="1">
        <v>43165</v>
      </c>
      <c r="M222" s="2">
        <f t="shared" si="9"/>
        <v>2018</v>
      </c>
      <c r="N222" s="3">
        <f t="shared" si="10"/>
        <v>3</v>
      </c>
      <c r="O222" s="3">
        <f t="shared" si="11"/>
        <v>6</v>
      </c>
      <c r="P222">
        <v>255431</v>
      </c>
      <c r="Q222">
        <f>Employee_Data[[#This Row],[Annual Salary]] * (1 + Employee_Data[[#This Row],[Bonus %]])</f>
        <v>347386.16</v>
      </c>
      <c r="R222">
        <v>0.36</v>
      </c>
      <c r="S222" t="s">
        <v>23</v>
      </c>
      <c r="T222" t="s">
        <v>105</v>
      </c>
      <c r="U222" s="1"/>
    </row>
    <row r="223" spans="1:21" x14ac:dyDescent="0.25">
      <c r="A223" t="s">
        <v>563</v>
      </c>
      <c r="B223" t="s">
        <v>252</v>
      </c>
      <c r="C223" t="s">
        <v>564</v>
      </c>
      <c r="D223" t="str">
        <f>CONCATENATE(Employee_Data[[#This Row],[First Name]]," ",Employee_Data[[#This Row],[Last Name]])</f>
        <v>Anna Zhu</v>
      </c>
      <c r="E223" t="s">
        <v>18</v>
      </c>
      <c r="F223">
        <v>48</v>
      </c>
      <c r="G223">
        <f>Constante!$A$2-Employee_Data[[#This Row],[Age]]</f>
        <v>17</v>
      </c>
      <c r="H223" t="s">
        <v>516</v>
      </c>
      <c r="I223" t="s">
        <v>20</v>
      </c>
      <c r="J223" t="s">
        <v>30</v>
      </c>
      <c r="K223" t="s">
        <v>31</v>
      </c>
      <c r="L223" s="1">
        <v>37855</v>
      </c>
      <c r="M223" s="2">
        <f t="shared" si="9"/>
        <v>2003</v>
      </c>
      <c r="N223" s="3">
        <f t="shared" si="10"/>
        <v>8</v>
      </c>
      <c r="O223" s="3">
        <f t="shared" si="11"/>
        <v>22</v>
      </c>
      <c r="P223">
        <v>82017</v>
      </c>
      <c r="Q223">
        <f>Employee_Data[[#This Row],[Annual Salary]] * (1 + Employee_Data[[#This Row],[Bonus %]])</f>
        <v>82017</v>
      </c>
      <c r="R223">
        <v>0</v>
      </c>
      <c r="S223" t="s">
        <v>32</v>
      </c>
      <c r="T223" t="s">
        <v>140</v>
      </c>
      <c r="U223" s="1"/>
    </row>
    <row r="224" spans="1:21" x14ac:dyDescent="0.25">
      <c r="A224" t="s">
        <v>565</v>
      </c>
      <c r="B224" t="s">
        <v>531</v>
      </c>
      <c r="C224" t="s">
        <v>557</v>
      </c>
      <c r="D224" t="str">
        <f>CONCATENATE(Employee_Data[[#This Row],[First Name]]," ",Employee_Data[[#This Row],[Last Name]])</f>
        <v>Ella Hunter</v>
      </c>
      <c r="E224" t="s">
        <v>18</v>
      </c>
      <c r="F224">
        <v>51</v>
      </c>
      <c r="G224">
        <f>Constante!$A$2-Employee_Data[[#This Row],[Age]]</f>
        <v>14</v>
      </c>
      <c r="H224" t="s">
        <v>64</v>
      </c>
      <c r="I224" t="s">
        <v>38</v>
      </c>
      <c r="J224" t="s">
        <v>30</v>
      </c>
      <c r="K224" t="s">
        <v>40</v>
      </c>
      <c r="L224" s="1">
        <v>42753</v>
      </c>
      <c r="M224" s="2">
        <f t="shared" si="9"/>
        <v>2017</v>
      </c>
      <c r="N224" s="3">
        <f t="shared" si="10"/>
        <v>1</v>
      </c>
      <c r="O224" s="3">
        <f t="shared" si="11"/>
        <v>18</v>
      </c>
      <c r="P224">
        <v>53799</v>
      </c>
      <c r="Q224">
        <f>Employee_Data[[#This Row],[Annual Salary]] * (1 + Employee_Data[[#This Row],[Bonus %]])</f>
        <v>53799</v>
      </c>
      <c r="R224">
        <v>0</v>
      </c>
      <c r="S224" t="s">
        <v>23</v>
      </c>
      <c r="T224" t="s">
        <v>105</v>
      </c>
      <c r="U224" s="1"/>
    </row>
    <row r="225" spans="1:21" x14ac:dyDescent="0.25">
      <c r="A225" t="s">
        <v>566</v>
      </c>
      <c r="B225" t="s">
        <v>567</v>
      </c>
      <c r="C225" t="s">
        <v>557</v>
      </c>
      <c r="D225" t="str">
        <f>CONCATENATE(Employee_Data[[#This Row],[First Name]]," ",Employee_Data[[#This Row],[Last Name]])</f>
        <v>Emery Hunter</v>
      </c>
      <c r="E225" t="s">
        <v>18</v>
      </c>
      <c r="F225">
        <v>28</v>
      </c>
      <c r="G225">
        <f>Constante!$A$2-Employee_Data[[#This Row],[Age]]</f>
        <v>37</v>
      </c>
      <c r="H225" t="s">
        <v>49</v>
      </c>
      <c r="I225" t="s">
        <v>55</v>
      </c>
      <c r="J225" t="s">
        <v>56</v>
      </c>
      <c r="K225" t="s">
        <v>40</v>
      </c>
      <c r="L225" s="1">
        <v>44380</v>
      </c>
      <c r="M225" s="2">
        <f t="shared" si="9"/>
        <v>2021</v>
      </c>
      <c r="N225" s="3">
        <f t="shared" si="10"/>
        <v>7</v>
      </c>
      <c r="O225" s="3">
        <f t="shared" si="11"/>
        <v>3</v>
      </c>
      <c r="P225">
        <v>82739</v>
      </c>
      <c r="Q225">
        <f>Employee_Data[[#This Row],[Annual Salary]] * (1 + Employee_Data[[#This Row],[Bonus %]])</f>
        <v>82739</v>
      </c>
      <c r="R225">
        <v>0</v>
      </c>
      <c r="S225" t="s">
        <v>23</v>
      </c>
      <c r="T225" t="s">
        <v>50</v>
      </c>
      <c r="U225" s="1"/>
    </row>
    <row r="226" spans="1:21" x14ac:dyDescent="0.25">
      <c r="A226" t="s">
        <v>568</v>
      </c>
      <c r="B226" t="s">
        <v>569</v>
      </c>
      <c r="C226" t="s">
        <v>285</v>
      </c>
      <c r="D226" t="str">
        <f>CONCATENATE(Employee_Data[[#This Row],[First Name]]," ",Employee_Data[[#This Row],[Last Name]])</f>
        <v>Sofia Parker</v>
      </c>
      <c r="E226" t="s">
        <v>18</v>
      </c>
      <c r="F226">
        <v>36</v>
      </c>
      <c r="G226">
        <f>Constante!$A$2-Employee_Data[[#This Row],[Age]]</f>
        <v>29</v>
      </c>
      <c r="H226" t="s">
        <v>254</v>
      </c>
      <c r="I226" t="s">
        <v>20</v>
      </c>
      <c r="J226" t="s">
        <v>30</v>
      </c>
      <c r="K226" t="s">
        <v>40</v>
      </c>
      <c r="L226" s="1">
        <v>41789</v>
      </c>
      <c r="M226" s="2">
        <f t="shared" si="9"/>
        <v>2014</v>
      </c>
      <c r="N226" s="3">
        <f t="shared" si="10"/>
        <v>5</v>
      </c>
      <c r="O226" s="3">
        <f t="shared" si="11"/>
        <v>30</v>
      </c>
      <c r="P226">
        <v>9908</v>
      </c>
      <c r="Q226">
        <f>Employee_Data[[#This Row],[Annual Salary]] * (1 + Employee_Data[[#This Row],[Bonus %]])</f>
        <v>9908</v>
      </c>
      <c r="R226">
        <v>0</v>
      </c>
      <c r="S226" t="s">
        <v>23</v>
      </c>
      <c r="T226" t="s">
        <v>41</v>
      </c>
      <c r="U226" s="1"/>
    </row>
    <row r="227" spans="1:21" x14ac:dyDescent="0.25">
      <c r="A227" t="s">
        <v>570</v>
      </c>
      <c r="B227" t="s">
        <v>201</v>
      </c>
      <c r="C227" t="s">
        <v>412</v>
      </c>
      <c r="D227" t="str">
        <f>CONCATENATE(Employee_Data[[#This Row],[First Name]]," ",Employee_Data[[#This Row],[Last Name]])</f>
        <v>Lucy Fong</v>
      </c>
      <c r="E227" t="s">
        <v>18</v>
      </c>
      <c r="F227">
        <v>40</v>
      </c>
      <c r="G227">
        <f>Constante!$A$2-Employee_Data[[#This Row],[Age]]</f>
        <v>25</v>
      </c>
      <c r="H227" t="s">
        <v>355</v>
      </c>
      <c r="I227" t="s">
        <v>55</v>
      </c>
      <c r="J227" t="s">
        <v>56</v>
      </c>
      <c r="K227" t="s">
        <v>31</v>
      </c>
      <c r="L227" s="1">
        <v>40563</v>
      </c>
      <c r="M227" s="2">
        <f t="shared" si="9"/>
        <v>2011</v>
      </c>
      <c r="N227" s="3">
        <f t="shared" si="10"/>
        <v>1</v>
      </c>
      <c r="O227" s="3">
        <f t="shared" si="11"/>
        <v>20</v>
      </c>
      <c r="P227">
        <v>96719</v>
      </c>
      <c r="Q227">
        <f>Employee_Data[[#This Row],[Annual Salary]] * (1 + Employee_Data[[#This Row],[Bonus %]])</f>
        <v>96719</v>
      </c>
      <c r="R227">
        <v>0</v>
      </c>
      <c r="S227" t="s">
        <v>32</v>
      </c>
      <c r="T227" t="s">
        <v>166</v>
      </c>
      <c r="U227" s="1"/>
    </row>
    <row r="228" spans="1:21" x14ac:dyDescent="0.25">
      <c r="A228" t="s">
        <v>571</v>
      </c>
      <c r="B228" t="s">
        <v>382</v>
      </c>
      <c r="C228" t="s">
        <v>59</v>
      </c>
      <c r="D228" t="str">
        <f>CONCATENATE(Employee_Data[[#This Row],[First Name]]," ",Employee_Data[[#This Row],[Last Name]])</f>
        <v>Vivian Barnes</v>
      </c>
      <c r="E228" t="s">
        <v>18</v>
      </c>
      <c r="F228">
        <v>51</v>
      </c>
      <c r="G228">
        <f>Constante!$A$2-Employee_Data[[#This Row],[Age]]</f>
        <v>14</v>
      </c>
      <c r="H228" t="s">
        <v>37</v>
      </c>
      <c r="I228" t="s">
        <v>76</v>
      </c>
      <c r="J228" t="s">
        <v>21</v>
      </c>
      <c r="K228" t="s">
        <v>40</v>
      </c>
      <c r="L228" s="1">
        <v>44283</v>
      </c>
      <c r="M228" s="2">
        <f t="shared" si="9"/>
        <v>2021</v>
      </c>
      <c r="N228" s="3">
        <f t="shared" si="10"/>
        <v>3</v>
      </c>
      <c r="O228" s="3">
        <f t="shared" si="11"/>
        <v>28</v>
      </c>
      <c r="P228">
        <v>180687</v>
      </c>
      <c r="Q228">
        <f>Employee_Data[[#This Row],[Annual Salary]] * (1 + Employee_Data[[#This Row],[Bonus %]])</f>
        <v>215017.53</v>
      </c>
      <c r="R228">
        <v>0.19</v>
      </c>
      <c r="S228" t="s">
        <v>23</v>
      </c>
      <c r="T228" t="s">
        <v>50</v>
      </c>
      <c r="U228" s="1"/>
    </row>
    <row r="229" spans="1:21" x14ac:dyDescent="0.25">
      <c r="A229" t="s">
        <v>572</v>
      </c>
      <c r="B229" t="s">
        <v>573</v>
      </c>
      <c r="C229" t="s">
        <v>230</v>
      </c>
      <c r="D229" t="str">
        <f>CONCATENATE(Employee_Data[[#This Row],[First Name]]," ",Employee_Data[[#This Row],[Last Name]])</f>
        <v>Kai Chow</v>
      </c>
      <c r="E229" t="s">
        <v>28</v>
      </c>
      <c r="F229">
        <v>45</v>
      </c>
      <c r="G229">
        <f>Constante!$A$2-Employee_Data[[#This Row],[Age]]</f>
        <v>20</v>
      </c>
      <c r="H229" t="s">
        <v>139</v>
      </c>
      <c r="I229" t="s">
        <v>81</v>
      </c>
      <c r="J229" t="s">
        <v>56</v>
      </c>
      <c r="K229" t="s">
        <v>31</v>
      </c>
      <c r="L229" s="1">
        <v>36993</v>
      </c>
      <c r="M229" s="2">
        <f t="shared" si="9"/>
        <v>2001</v>
      </c>
      <c r="N229" s="3">
        <f t="shared" si="10"/>
        <v>4</v>
      </c>
      <c r="O229" s="3">
        <f t="shared" si="11"/>
        <v>12</v>
      </c>
      <c r="P229">
        <v>95743</v>
      </c>
      <c r="Q229">
        <f>Employee_Data[[#This Row],[Annual Salary]] * (1 + Employee_Data[[#This Row],[Bonus %]])</f>
        <v>110104.45</v>
      </c>
      <c r="R229">
        <v>0.15</v>
      </c>
      <c r="S229" t="s">
        <v>23</v>
      </c>
      <c r="T229" t="s">
        <v>47</v>
      </c>
      <c r="U229" s="1">
        <v>40193</v>
      </c>
    </row>
    <row r="230" spans="1:21" x14ac:dyDescent="0.25">
      <c r="A230" t="s">
        <v>574</v>
      </c>
      <c r="B230" t="s">
        <v>575</v>
      </c>
      <c r="C230" t="s">
        <v>345</v>
      </c>
      <c r="D230" t="str">
        <f>CONCATENATE(Employee_Data[[#This Row],[First Name]]," ",Employee_Data[[#This Row],[Last Name]])</f>
        <v>Melody Cooper</v>
      </c>
      <c r="E230" t="s">
        <v>18</v>
      </c>
      <c r="F230">
        <v>44</v>
      </c>
      <c r="G230">
        <f>Constante!$A$2-Employee_Data[[#This Row],[Age]]</f>
        <v>21</v>
      </c>
      <c r="H230" t="s">
        <v>338</v>
      </c>
      <c r="I230" t="s">
        <v>81</v>
      </c>
      <c r="J230" t="s">
        <v>21</v>
      </c>
      <c r="K230" t="s">
        <v>40</v>
      </c>
      <c r="L230" s="1">
        <v>40060</v>
      </c>
      <c r="M230" s="2">
        <f t="shared" si="9"/>
        <v>2009</v>
      </c>
      <c r="N230" s="3">
        <f t="shared" si="10"/>
        <v>9</v>
      </c>
      <c r="O230" s="3">
        <f t="shared" si="11"/>
        <v>4</v>
      </c>
      <c r="P230">
        <v>89695</v>
      </c>
      <c r="Q230">
        <f>Employee_Data[[#This Row],[Annual Salary]] * (1 + Employee_Data[[#This Row],[Bonus %]])</f>
        <v>89695</v>
      </c>
      <c r="R230">
        <v>0</v>
      </c>
      <c r="S230" t="s">
        <v>23</v>
      </c>
      <c r="T230" t="s">
        <v>47</v>
      </c>
      <c r="U230" s="1"/>
    </row>
    <row r="231" spans="1:21" x14ac:dyDescent="0.25">
      <c r="A231" t="s">
        <v>576</v>
      </c>
      <c r="B231" t="s">
        <v>286</v>
      </c>
      <c r="C231" t="s">
        <v>327</v>
      </c>
      <c r="D231" t="str">
        <f>CONCATENATE(Employee_Data[[#This Row],[First Name]]," ",Employee_Data[[#This Row],[Last Name]])</f>
        <v>James Bui</v>
      </c>
      <c r="E231" t="s">
        <v>28</v>
      </c>
      <c r="F231">
        <v>64</v>
      </c>
      <c r="G231">
        <f>Constante!$A$2-Employee_Data[[#This Row],[Age]]</f>
        <v>1</v>
      </c>
      <c r="H231" t="s">
        <v>60</v>
      </c>
      <c r="I231" t="s">
        <v>38</v>
      </c>
      <c r="J231" t="s">
        <v>30</v>
      </c>
      <c r="K231" t="s">
        <v>31</v>
      </c>
      <c r="L231" s="1">
        <v>35996</v>
      </c>
      <c r="M231" s="2">
        <f t="shared" si="9"/>
        <v>1998</v>
      </c>
      <c r="N231" s="3">
        <f t="shared" si="10"/>
        <v>7</v>
      </c>
      <c r="O231" s="3">
        <f t="shared" si="11"/>
        <v>20</v>
      </c>
      <c r="P231">
        <v>122753</v>
      </c>
      <c r="Q231">
        <f>Employee_Data[[#This Row],[Annual Salary]] * (1 + Employee_Data[[#This Row],[Bonus %]])</f>
        <v>133800.77000000002</v>
      </c>
      <c r="R231">
        <v>0.09</v>
      </c>
      <c r="S231" t="s">
        <v>32</v>
      </c>
      <c r="T231" t="s">
        <v>33</v>
      </c>
      <c r="U231" s="1"/>
    </row>
    <row r="232" spans="1:21" x14ac:dyDescent="0.25">
      <c r="A232" t="s">
        <v>577</v>
      </c>
      <c r="B232" t="s">
        <v>373</v>
      </c>
      <c r="C232" t="s">
        <v>578</v>
      </c>
      <c r="D232" t="str">
        <f>CONCATENATE(Employee_Data[[#This Row],[First Name]]," ",Employee_Data[[#This Row],[Last Name]])</f>
        <v>Liam Grant</v>
      </c>
      <c r="E232" t="s">
        <v>28</v>
      </c>
      <c r="F232">
        <v>30</v>
      </c>
      <c r="G232">
        <f>Constante!$A$2-Employee_Data[[#This Row],[Age]]</f>
        <v>35</v>
      </c>
      <c r="H232" t="s">
        <v>179</v>
      </c>
      <c r="I232" t="s">
        <v>76</v>
      </c>
      <c r="J232" t="s">
        <v>21</v>
      </c>
      <c r="K232" t="s">
        <v>40</v>
      </c>
      <c r="L232" s="1">
        <v>42078</v>
      </c>
      <c r="M232" s="2">
        <f t="shared" si="9"/>
        <v>2015</v>
      </c>
      <c r="N232" s="3">
        <f t="shared" si="10"/>
        <v>3</v>
      </c>
      <c r="O232" s="3">
        <f t="shared" si="11"/>
        <v>15</v>
      </c>
      <c r="P232">
        <v>93734</v>
      </c>
      <c r="Q232">
        <f>Employee_Data[[#This Row],[Annual Salary]] * (1 + Employee_Data[[#This Row],[Bonus %]])</f>
        <v>93734</v>
      </c>
      <c r="R232">
        <v>0</v>
      </c>
      <c r="S232" t="s">
        <v>23</v>
      </c>
      <c r="T232" t="s">
        <v>50</v>
      </c>
      <c r="U232" s="1"/>
    </row>
    <row r="233" spans="1:21" x14ac:dyDescent="0.25">
      <c r="A233" t="s">
        <v>579</v>
      </c>
      <c r="B233" t="s">
        <v>177</v>
      </c>
      <c r="C233" t="s">
        <v>580</v>
      </c>
      <c r="D233" t="str">
        <f>CONCATENATE(Employee_Data[[#This Row],[First Name]]," ",Employee_Data[[#This Row],[Last Name]])</f>
        <v>Owen Han</v>
      </c>
      <c r="E233" t="s">
        <v>28</v>
      </c>
      <c r="F233">
        <v>28</v>
      </c>
      <c r="G233">
        <f>Constante!$A$2-Employee_Data[[#This Row],[Age]]</f>
        <v>37</v>
      </c>
      <c r="H233" t="s">
        <v>64</v>
      </c>
      <c r="I233" t="s">
        <v>69</v>
      </c>
      <c r="J233" t="s">
        <v>56</v>
      </c>
      <c r="K233" t="s">
        <v>31</v>
      </c>
      <c r="L233" s="1">
        <v>42867</v>
      </c>
      <c r="M233" s="2">
        <f t="shared" si="9"/>
        <v>2017</v>
      </c>
      <c r="N233" s="3">
        <f t="shared" si="10"/>
        <v>5</v>
      </c>
      <c r="O233" s="3">
        <f t="shared" si="11"/>
        <v>12</v>
      </c>
      <c r="P233">
        <v>52069</v>
      </c>
      <c r="Q233">
        <f>Employee_Data[[#This Row],[Annual Salary]] * (1 + Employee_Data[[#This Row],[Bonus %]])</f>
        <v>52069</v>
      </c>
      <c r="R233">
        <v>0</v>
      </c>
      <c r="S233" t="s">
        <v>32</v>
      </c>
      <c r="T233" t="s">
        <v>33</v>
      </c>
      <c r="U233" s="1"/>
    </row>
    <row r="234" spans="1:21" x14ac:dyDescent="0.25">
      <c r="A234" t="s">
        <v>581</v>
      </c>
      <c r="B234" t="s">
        <v>582</v>
      </c>
      <c r="C234" t="s">
        <v>583</v>
      </c>
      <c r="D234" t="str">
        <f>CONCATENATE(Employee_Data[[#This Row],[First Name]]," ",Employee_Data[[#This Row],[Last Name]])</f>
        <v>Kinsley Vega</v>
      </c>
      <c r="E234" t="s">
        <v>18</v>
      </c>
      <c r="F234">
        <v>33</v>
      </c>
      <c r="G234">
        <f>Constante!$A$2-Employee_Data[[#This Row],[Age]]</f>
        <v>32</v>
      </c>
      <c r="H234" t="s">
        <v>95</v>
      </c>
      <c r="I234" t="s">
        <v>69</v>
      </c>
      <c r="J234" t="s">
        <v>56</v>
      </c>
      <c r="K234" t="s">
        <v>102</v>
      </c>
      <c r="L234" s="1">
        <v>44181</v>
      </c>
      <c r="M234" s="2">
        <f t="shared" si="9"/>
        <v>2020</v>
      </c>
      <c r="N234" s="3">
        <f t="shared" si="10"/>
        <v>12</v>
      </c>
      <c r="O234" s="3">
        <f t="shared" si="11"/>
        <v>16</v>
      </c>
      <c r="P234">
        <v>258426</v>
      </c>
      <c r="Q234">
        <f>Employee_Data[[#This Row],[Annual Salary]] * (1 + Employee_Data[[#This Row],[Bonus %]])</f>
        <v>361796.39999999997</v>
      </c>
      <c r="R234">
        <v>0.4</v>
      </c>
      <c r="S234" t="s">
        <v>112</v>
      </c>
      <c r="T234" t="s">
        <v>119</v>
      </c>
      <c r="U234" s="1"/>
    </row>
    <row r="235" spans="1:21" x14ac:dyDescent="0.25">
      <c r="A235" t="s">
        <v>584</v>
      </c>
      <c r="B235" t="s">
        <v>121</v>
      </c>
      <c r="C235" t="s">
        <v>63</v>
      </c>
      <c r="D235" t="str">
        <f>CONCATENATE(Employee_Data[[#This Row],[First Name]]," ",Employee_Data[[#This Row],[Last Name]])</f>
        <v>Leonardo Martin</v>
      </c>
      <c r="E235" t="s">
        <v>28</v>
      </c>
      <c r="F235">
        <v>51</v>
      </c>
      <c r="G235">
        <f>Constante!$A$2-Employee_Data[[#This Row],[Age]]</f>
        <v>14</v>
      </c>
      <c r="H235" t="s">
        <v>60</v>
      </c>
      <c r="I235" t="s">
        <v>38</v>
      </c>
      <c r="J235" t="s">
        <v>39</v>
      </c>
      <c r="K235" t="s">
        <v>22</v>
      </c>
      <c r="L235" s="1">
        <v>34746</v>
      </c>
      <c r="M235" s="2">
        <f t="shared" si="9"/>
        <v>1995</v>
      </c>
      <c r="N235" s="3">
        <f t="shared" si="10"/>
        <v>2</v>
      </c>
      <c r="O235" s="3">
        <f t="shared" si="11"/>
        <v>16</v>
      </c>
      <c r="P235">
        <v>125375</v>
      </c>
      <c r="Q235">
        <f>Employee_Data[[#This Row],[Annual Salary]] * (1 + Employee_Data[[#This Row],[Bonus %]])</f>
        <v>136658.75</v>
      </c>
      <c r="R235">
        <v>0.09</v>
      </c>
      <c r="S235" t="s">
        <v>23</v>
      </c>
      <c r="T235" t="s">
        <v>41</v>
      </c>
      <c r="U235" s="1"/>
    </row>
    <row r="236" spans="1:21" x14ac:dyDescent="0.25">
      <c r="A236" t="s">
        <v>585</v>
      </c>
      <c r="B236" t="s">
        <v>380</v>
      </c>
      <c r="C236" t="s">
        <v>178</v>
      </c>
      <c r="D236" t="str">
        <f>CONCATENATE(Employee_Data[[#This Row],[First Name]]," ",Employee_Data[[#This Row],[Last Name]])</f>
        <v>Greyson Lam</v>
      </c>
      <c r="E236" t="s">
        <v>28</v>
      </c>
      <c r="F236">
        <v>25</v>
      </c>
      <c r="G236">
        <f>Constante!$A$2-Employee_Data[[#This Row],[Age]]</f>
        <v>40</v>
      </c>
      <c r="H236" t="s">
        <v>95</v>
      </c>
      <c r="I236" t="s">
        <v>69</v>
      </c>
      <c r="J236" t="s">
        <v>30</v>
      </c>
      <c r="K236" t="s">
        <v>31</v>
      </c>
      <c r="L236" s="1">
        <v>44235</v>
      </c>
      <c r="M236" s="2">
        <f t="shared" si="9"/>
        <v>2021</v>
      </c>
      <c r="N236" s="3">
        <f t="shared" si="10"/>
        <v>2</v>
      </c>
      <c r="O236" s="3">
        <f t="shared" si="11"/>
        <v>8</v>
      </c>
      <c r="P236">
        <v>198243</v>
      </c>
      <c r="Q236">
        <f>Employee_Data[[#This Row],[Annual Salary]] * (1 + Employee_Data[[#This Row],[Bonus %]])</f>
        <v>259698.33000000002</v>
      </c>
      <c r="R236">
        <v>0.31</v>
      </c>
      <c r="S236" t="s">
        <v>23</v>
      </c>
      <c r="T236" t="s">
        <v>65</v>
      </c>
      <c r="U236" s="1"/>
    </row>
    <row r="237" spans="1:21" x14ac:dyDescent="0.25">
      <c r="A237" t="s">
        <v>586</v>
      </c>
      <c r="B237" t="s">
        <v>587</v>
      </c>
      <c r="C237" t="s">
        <v>116</v>
      </c>
      <c r="D237" t="str">
        <f>CONCATENATE(Employee_Data[[#This Row],[First Name]]," ",Employee_Data[[#This Row],[Last Name]])</f>
        <v>Emilia Rivera</v>
      </c>
      <c r="E237" t="s">
        <v>18</v>
      </c>
      <c r="F237">
        <v>42</v>
      </c>
      <c r="G237">
        <f>Constante!$A$2-Employee_Data[[#This Row],[Age]]</f>
        <v>23</v>
      </c>
      <c r="H237" t="s">
        <v>271</v>
      </c>
      <c r="I237" t="s">
        <v>81</v>
      </c>
      <c r="J237" t="s">
        <v>21</v>
      </c>
      <c r="K237" t="s">
        <v>102</v>
      </c>
      <c r="L237" s="1">
        <v>43062</v>
      </c>
      <c r="M237" s="2">
        <f t="shared" si="9"/>
        <v>2017</v>
      </c>
      <c r="N237" s="3">
        <f t="shared" si="10"/>
        <v>11</v>
      </c>
      <c r="O237" s="3">
        <f t="shared" si="11"/>
        <v>23</v>
      </c>
      <c r="P237">
        <v>96023</v>
      </c>
      <c r="Q237">
        <f>Employee_Data[[#This Row],[Annual Salary]] * (1 + Employee_Data[[#This Row],[Bonus %]])</f>
        <v>96023</v>
      </c>
      <c r="R237">
        <v>0</v>
      </c>
      <c r="S237" t="s">
        <v>23</v>
      </c>
      <c r="T237" t="s">
        <v>65</v>
      </c>
      <c r="U237" s="1"/>
    </row>
    <row r="238" spans="1:21" x14ac:dyDescent="0.25">
      <c r="A238" t="s">
        <v>588</v>
      </c>
      <c r="B238" t="s">
        <v>43</v>
      </c>
      <c r="C238" t="s">
        <v>589</v>
      </c>
      <c r="D238" t="str">
        <f>CONCATENATE(Employee_Data[[#This Row],[First Name]]," ",Employee_Data[[#This Row],[Last Name]])</f>
        <v>Penelope Johnson</v>
      </c>
      <c r="E238" t="s">
        <v>18</v>
      </c>
      <c r="F238">
        <v>34</v>
      </c>
      <c r="G238">
        <f>Constante!$A$2-Employee_Data[[#This Row],[Age]]</f>
        <v>31</v>
      </c>
      <c r="H238" t="s">
        <v>49</v>
      </c>
      <c r="I238" t="s">
        <v>96</v>
      </c>
      <c r="J238" t="s">
        <v>21</v>
      </c>
      <c r="K238" t="s">
        <v>40</v>
      </c>
      <c r="L238" s="1">
        <v>41085</v>
      </c>
      <c r="M238" s="2">
        <f t="shared" si="9"/>
        <v>2012</v>
      </c>
      <c r="N238" s="3">
        <f t="shared" si="10"/>
        <v>6</v>
      </c>
      <c r="O238" s="3">
        <f t="shared" si="11"/>
        <v>25</v>
      </c>
      <c r="P238">
        <v>83066</v>
      </c>
      <c r="Q238">
        <f>Employee_Data[[#This Row],[Annual Salary]] * (1 + Employee_Data[[#This Row],[Bonus %]])</f>
        <v>83066</v>
      </c>
      <c r="R238">
        <v>0</v>
      </c>
      <c r="S238" t="s">
        <v>23</v>
      </c>
      <c r="T238" t="s">
        <v>41</v>
      </c>
      <c r="U238" s="1">
        <v>41430</v>
      </c>
    </row>
    <row r="239" spans="1:21" x14ac:dyDescent="0.25">
      <c r="A239" t="s">
        <v>590</v>
      </c>
      <c r="B239" t="s">
        <v>115</v>
      </c>
      <c r="C239" t="s">
        <v>468</v>
      </c>
      <c r="D239" t="str">
        <f>CONCATENATE(Employee_Data[[#This Row],[First Name]]," ",Employee_Data[[#This Row],[Last Name]])</f>
        <v>Eva Figueroa</v>
      </c>
      <c r="E239" t="s">
        <v>18</v>
      </c>
      <c r="F239">
        <v>48</v>
      </c>
      <c r="G239">
        <f>Constante!$A$2-Employee_Data[[#This Row],[Age]]</f>
        <v>17</v>
      </c>
      <c r="H239" t="s">
        <v>153</v>
      </c>
      <c r="I239" t="s">
        <v>55</v>
      </c>
      <c r="J239" t="s">
        <v>21</v>
      </c>
      <c r="K239" t="s">
        <v>102</v>
      </c>
      <c r="L239" s="1">
        <v>41773</v>
      </c>
      <c r="M239" s="2">
        <f t="shared" si="9"/>
        <v>2014</v>
      </c>
      <c r="N239" s="3">
        <f t="shared" si="10"/>
        <v>5</v>
      </c>
      <c r="O239" s="3">
        <f t="shared" si="11"/>
        <v>14</v>
      </c>
      <c r="P239">
        <v>61216</v>
      </c>
      <c r="Q239">
        <f>Employee_Data[[#This Row],[Annual Salary]] * (1 + Employee_Data[[#This Row],[Bonus %]])</f>
        <v>61216</v>
      </c>
      <c r="R239">
        <v>0</v>
      </c>
      <c r="S239" t="s">
        <v>23</v>
      </c>
      <c r="T239" t="s">
        <v>24</v>
      </c>
      <c r="U239" s="1"/>
    </row>
    <row r="240" spans="1:21" x14ac:dyDescent="0.25">
      <c r="A240" t="s">
        <v>591</v>
      </c>
      <c r="B240" t="s">
        <v>145</v>
      </c>
      <c r="C240" t="s">
        <v>44</v>
      </c>
      <c r="D240" t="str">
        <f>CONCATENATE(Employee_Data[[#This Row],[First Name]]," ",Employee_Data[[#This Row],[Last Name]])</f>
        <v>Ezekiel Jordan</v>
      </c>
      <c r="E240" t="s">
        <v>28</v>
      </c>
      <c r="F240">
        <v>33</v>
      </c>
      <c r="G240">
        <f>Constante!$A$2-Employee_Data[[#This Row],[Age]]</f>
        <v>32</v>
      </c>
      <c r="H240" t="s">
        <v>19</v>
      </c>
      <c r="I240" t="s">
        <v>69</v>
      </c>
      <c r="J240" t="s">
        <v>56</v>
      </c>
      <c r="K240" t="s">
        <v>40</v>
      </c>
      <c r="L240" s="1">
        <v>41315</v>
      </c>
      <c r="M240" s="2">
        <f t="shared" si="9"/>
        <v>2013</v>
      </c>
      <c r="N240" s="3">
        <f t="shared" si="10"/>
        <v>2</v>
      </c>
      <c r="O240" s="3">
        <f t="shared" si="11"/>
        <v>10</v>
      </c>
      <c r="P240">
        <v>144231</v>
      </c>
      <c r="Q240">
        <f>Employee_Data[[#This Row],[Annual Salary]] * (1 + Employee_Data[[#This Row],[Bonus %]])</f>
        <v>164423.34000000003</v>
      </c>
      <c r="R240">
        <v>0.14000000000000001</v>
      </c>
      <c r="S240" t="s">
        <v>23</v>
      </c>
      <c r="T240" t="s">
        <v>105</v>
      </c>
      <c r="U240" s="1">
        <v>44029</v>
      </c>
    </row>
    <row r="241" spans="1:21" x14ac:dyDescent="0.25">
      <c r="A241" t="s">
        <v>592</v>
      </c>
      <c r="B241" t="s">
        <v>62</v>
      </c>
      <c r="C241" t="s">
        <v>294</v>
      </c>
      <c r="D241" t="str">
        <f>CONCATENATE(Employee_Data[[#This Row],[First Name]]," ",Employee_Data[[#This Row],[Last Name]])</f>
        <v>Luke Mai</v>
      </c>
      <c r="E241" t="s">
        <v>28</v>
      </c>
      <c r="F241">
        <v>41</v>
      </c>
      <c r="G241">
        <f>Constante!$A$2-Employee_Data[[#This Row],[Age]]</f>
        <v>24</v>
      </c>
      <c r="H241" t="s">
        <v>204</v>
      </c>
      <c r="I241" t="s">
        <v>76</v>
      </c>
      <c r="J241" t="s">
        <v>21</v>
      </c>
      <c r="K241" t="s">
        <v>31</v>
      </c>
      <c r="L241" s="1">
        <v>39379</v>
      </c>
      <c r="M241" s="2">
        <f t="shared" si="9"/>
        <v>2007</v>
      </c>
      <c r="N241" s="3">
        <f t="shared" si="10"/>
        <v>10</v>
      </c>
      <c r="O241" s="3">
        <f t="shared" si="11"/>
        <v>24</v>
      </c>
      <c r="P241">
        <v>5163</v>
      </c>
      <c r="Q241">
        <f>Employee_Data[[#This Row],[Annual Salary]] * (1 + Employee_Data[[#This Row],[Bonus %]])</f>
        <v>5163</v>
      </c>
      <c r="R241">
        <v>0</v>
      </c>
      <c r="S241" t="s">
        <v>32</v>
      </c>
      <c r="T241" t="s">
        <v>140</v>
      </c>
      <c r="U241" s="1"/>
    </row>
    <row r="242" spans="1:21" x14ac:dyDescent="0.25">
      <c r="A242" t="s">
        <v>593</v>
      </c>
      <c r="B242" t="s">
        <v>594</v>
      </c>
      <c r="C242" t="s">
        <v>387</v>
      </c>
      <c r="D242" t="str">
        <f>CONCATENATE(Employee_Data[[#This Row],[First Name]]," ",Employee_Data[[#This Row],[Last Name]])</f>
        <v>Charles Diaz</v>
      </c>
      <c r="E242" t="s">
        <v>28</v>
      </c>
      <c r="F242">
        <v>55</v>
      </c>
      <c r="G242">
        <f>Constante!$A$2-Employee_Data[[#This Row],[Age]]</f>
        <v>10</v>
      </c>
      <c r="H242" t="s">
        <v>19</v>
      </c>
      <c r="I242" t="s">
        <v>55</v>
      </c>
      <c r="J242" t="s">
        <v>56</v>
      </c>
      <c r="K242" t="s">
        <v>102</v>
      </c>
      <c r="L242" s="1">
        <v>41594</v>
      </c>
      <c r="M242" s="2">
        <f t="shared" si="9"/>
        <v>2013</v>
      </c>
      <c r="N242" s="3">
        <f t="shared" si="10"/>
        <v>11</v>
      </c>
      <c r="O242" s="3">
        <f t="shared" si="11"/>
        <v>16</v>
      </c>
      <c r="P242">
        <v>124129</v>
      </c>
      <c r="Q242">
        <f>Employee_Data[[#This Row],[Annual Salary]] * (1 + Employee_Data[[#This Row],[Bonus %]])</f>
        <v>142748.34999999998</v>
      </c>
      <c r="R242">
        <v>0.15</v>
      </c>
      <c r="S242" t="s">
        <v>112</v>
      </c>
      <c r="T242" t="s">
        <v>265</v>
      </c>
      <c r="U242" s="1"/>
    </row>
    <row r="243" spans="1:21" x14ac:dyDescent="0.25">
      <c r="A243" t="s">
        <v>595</v>
      </c>
      <c r="B243" t="s">
        <v>107</v>
      </c>
      <c r="C243" t="s">
        <v>260</v>
      </c>
      <c r="D243" t="str">
        <f>CONCATENATE(Employee_Data[[#This Row],[First Name]]," ",Employee_Data[[#This Row],[Last Name]])</f>
        <v>Adam Espinoza</v>
      </c>
      <c r="E243" t="s">
        <v>28</v>
      </c>
      <c r="F243">
        <v>36</v>
      </c>
      <c r="G243">
        <f>Constante!$A$2-Employee_Data[[#This Row],[Age]]</f>
        <v>29</v>
      </c>
      <c r="H243" t="s">
        <v>271</v>
      </c>
      <c r="I243" t="s">
        <v>81</v>
      </c>
      <c r="J243" t="s">
        <v>30</v>
      </c>
      <c r="K243" t="s">
        <v>102</v>
      </c>
      <c r="L243" s="1">
        <v>39912</v>
      </c>
      <c r="M243" s="2">
        <f t="shared" si="9"/>
        <v>2009</v>
      </c>
      <c r="N243" s="3">
        <f t="shared" si="10"/>
        <v>4</v>
      </c>
      <c r="O243" s="3">
        <f t="shared" si="11"/>
        <v>9</v>
      </c>
      <c r="P243">
        <v>60055</v>
      </c>
      <c r="Q243">
        <f>Employee_Data[[#This Row],[Annual Salary]] * (1 + Employee_Data[[#This Row],[Bonus %]])</f>
        <v>60055</v>
      </c>
      <c r="R243">
        <v>0</v>
      </c>
      <c r="S243" t="s">
        <v>23</v>
      </c>
      <c r="T243" t="s">
        <v>24</v>
      </c>
      <c r="U243" s="1"/>
    </row>
    <row r="244" spans="1:21" x14ac:dyDescent="0.25">
      <c r="A244" t="s">
        <v>596</v>
      </c>
      <c r="B244" t="s">
        <v>296</v>
      </c>
      <c r="C244" t="s">
        <v>597</v>
      </c>
      <c r="D244" t="str">
        <f>CONCATENATE(Employee_Data[[#This Row],[First Name]]," ",Employee_Data[[#This Row],[Last Name]])</f>
        <v>Jack Maldonado</v>
      </c>
      <c r="E244" t="s">
        <v>28</v>
      </c>
      <c r="F244">
        <v>31</v>
      </c>
      <c r="G244">
        <f>Constante!$A$2-Employee_Data[[#This Row],[Age]]</f>
        <v>34</v>
      </c>
      <c r="H244" t="s">
        <v>37</v>
      </c>
      <c r="I244" t="s">
        <v>81</v>
      </c>
      <c r="J244" t="s">
        <v>21</v>
      </c>
      <c r="K244" t="s">
        <v>102</v>
      </c>
      <c r="L244" s="1">
        <v>44069</v>
      </c>
      <c r="M244" s="2">
        <f t="shared" si="9"/>
        <v>2020</v>
      </c>
      <c r="N244" s="3">
        <f t="shared" si="10"/>
        <v>8</v>
      </c>
      <c r="O244" s="3">
        <f t="shared" si="11"/>
        <v>26</v>
      </c>
      <c r="P244">
        <v>18929</v>
      </c>
      <c r="Q244">
        <f>Employee_Data[[#This Row],[Annual Salary]] * (1 + Employee_Data[[#This Row],[Bonus %]])</f>
        <v>23093.38</v>
      </c>
      <c r="R244">
        <v>0.22</v>
      </c>
      <c r="S244" t="s">
        <v>112</v>
      </c>
      <c r="T244" t="s">
        <v>265</v>
      </c>
      <c r="U244" s="1">
        <v>44099</v>
      </c>
    </row>
    <row r="245" spans="1:21" x14ac:dyDescent="0.25">
      <c r="A245" t="s">
        <v>598</v>
      </c>
      <c r="B245" t="s">
        <v>371</v>
      </c>
      <c r="C245" t="s">
        <v>599</v>
      </c>
      <c r="D245" t="str">
        <f>CONCATENATE(Employee_Data[[#This Row],[First Name]]," ",Employee_Data[[#This Row],[Last Name]])</f>
        <v>Cora Jiang</v>
      </c>
      <c r="E245" t="s">
        <v>18</v>
      </c>
      <c r="F245">
        <v>53</v>
      </c>
      <c r="G245">
        <f>Constante!$A$2-Employee_Data[[#This Row],[Age]]</f>
        <v>12</v>
      </c>
      <c r="H245" t="s">
        <v>95</v>
      </c>
      <c r="I245" t="s">
        <v>20</v>
      </c>
      <c r="J245" t="s">
        <v>56</v>
      </c>
      <c r="K245" t="s">
        <v>31</v>
      </c>
      <c r="L245" s="1">
        <v>39568</v>
      </c>
      <c r="M245" s="2">
        <f t="shared" si="9"/>
        <v>2008</v>
      </c>
      <c r="N245" s="3">
        <f t="shared" si="10"/>
        <v>4</v>
      </c>
      <c r="O245" s="3">
        <f t="shared" si="11"/>
        <v>30</v>
      </c>
      <c r="P245">
        <v>182202</v>
      </c>
      <c r="Q245">
        <f>Employee_Data[[#This Row],[Annual Salary]] * (1 + Employee_Data[[#This Row],[Bonus %]])</f>
        <v>236862.6</v>
      </c>
      <c r="R245">
        <v>0.3</v>
      </c>
      <c r="S245" t="s">
        <v>23</v>
      </c>
      <c r="T245" t="s">
        <v>47</v>
      </c>
      <c r="U245" s="1"/>
    </row>
    <row r="246" spans="1:21" x14ac:dyDescent="0.25">
      <c r="A246" t="s">
        <v>600</v>
      </c>
      <c r="B246" t="s">
        <v>345</v>
      </c>
      <c r="C246" t="s">
        <v>601</v>
      </c>
      <c r="D246" t="str">
        <f>CONCATENATE(Employee_Data[[#This Row],[First Name]]," ",Employee_Data[[#This Row],[Last Name]])</f>
        <v>Cooper Mitchell</v>
      </c>
      <c r="E246" t="s">
        <v>28</v>
      </c>
      <c r="F246">
        <v>43</v>
      </c>
      <c r="G246">
        <f>Constante!$A$2-Employee_Data[[#This Row],[Age]]</f>
        <v>22</v>
      </c>
      <c r="H246" t="s">
        <v>60</v>
      </c>
      <c r="I246" t="s">
        <v>55</v>
      </c>
      <c r="J246" t="s">
        <v>39</v>
      </c>
      <c r="K246" t="s">
        <v>40</v>
      </c>
      <c r="L246" s="1">
        <v>38748</v>
      </c>
      <c r="M246" s="2">
        <f t="shared" si="9"/>
        <v>2006</v>
      </c>
      <c r="N246" s="3">
        <f t="shared" si="10"/>
        <v>1</v>
      </c>
      <c r="O246" s="3">
        <f t="shared" si="11"/>
        <v>31</v>
      </c>
      <c r="P246">
        <v>117518</v>
      </c>
      <c r="Q246">
        <f>Employee_Data[[#This Row],[Annual Salary]] * (1 + Employee_Data[[#This Row],[Bonus %]])</f>
        <v>125744.26000000001</v>
      </c>
      <c r="R246">
        <v>7.0000000000000007E-2</v>
      </c>
      <c r="S246" t="s">
        <v>23</v>
      </c>
      <c r="T246" t="s">
        <v>24</v>
      </c>
      <c r="U246" s="1"/>
    </row>
    <row r="247" spans="1:21" x14ac:dyDescent="0.25">
      <c r="A247" t="s">
        <v>602</v>
      </c>
      <c r="B247" t="s">
        <v>603</v>
      </c>
      <c r="C247" t="s">
        <v>604</v>
      </c>
      <c r="D247" t="str">
        <f>CONCATENATE(Employee_Data[[#This Row],[First Name]]," ",Employee_Data[[#This Row],[Last Name]])</f>
        <v>Layla Torres</v>
      </c>
      <c r="E247" t="s">
        <v>18</v>
      </c>
      <c r="F247">
        <v>37</v>
      </c>
      <c r="G247">
        <f>Constante!$A$2-Employee_Data[[#This Row],[Age]]</f>
        <v>28</v>
      </c>
      <c r="H247" t="s">
        <v>19</v>
      </c>
      <c r="I247" t="s">
        <v>38</v>
      </c>
      <c r="J247" t="s">
        <v>30</v>
      </c>
      <c r="K247" t="s">
        <v>102</v>
      </c>
      <c r="L247" s="1">
        <v>41329</v>
      </c>
      <c r="M247" s="2">
        <f t="shared" si="9"/>
        <v>2013</v>
      </c>
      <c r="N247" s="3">
        <f t="shared" si="10"/>
        <v>2</v>
      </c>
      <c r="O247" s="3">
        <f t="shared" si="11"/>
        <v>24</v>
      </c>
      <c r="P247">
        <v>157474</v>
      </c>
      <c r="Q247">
        <f>Employee_Data[[#This Row],[Annual Salary]] * (1 + Employee_Data[[#This Row],[Bonus %]])</f>
        <v>174796.14</v>
      </c>
      <c r="R247">
        <v>0.11</v>
      </c>
      <c r="S247" t="s">
        <v>112</v>
      </c>
      <c r="T247" t="s">
        <v>119</v>
      </c>
      <c r="U247" s="1"/>
    </row>
    <row r="248" spans="1:21" x14ac:dyDescent="0.25">
      <c r="A248" t="s">
        <v>605</v>
      </c>
      <c r="B248" t="s">
        <v>296</v>
      </c>
      <c r="C248" t="s">
        <v>606</v>
      </c>
      <c r="D248" t="str">
        <f>CONCATENATE(Employee_Data[[#This Row],[First Name]]," ",Employee_Data[[#This Row],[Last Name]])</f>
        <v>Jack Edwards</v>
      </c>
      <c r="E248" t="s">
        <v>28</v>
      </c>
      <c r="F248">
        <v>38</v>
      </c>
      <c r="G248">
        <f>Constante!$A$2-Employee_Data[[#This Row],[Age]]</f>
        <v>27</v>
      </c>
      <c r="H248" t="s">
        <v>60</v>
      </c>
      <c r="I248" t="s">
        <v>96</v>
      </c>
      <c r="J248" t="s">
        <v>30</v>
      </c>
      <c r="K248" t="s">
        <v>40</v>
      </c>
      <c r="L248" s="1">
        <v>39544</v>
      </c>
      <c r="M248" s="2">
        <f t="shared" si="9"/>
        <v>2008</v>
      </c>
      <c r="N248" s="3">
        <f t="shared" si="10"/>
        <v>4</v>
      </c>
      <c r="O248" s="3">
        <f t="shared" si="11"/>
        <v>6</v>
      </c>
      <c r="P248">
        <v>126856</v>
      </c>
      <c r="Q248">
        <f>Employee_Data[[#This Row],[Annual Salary]] * (1 + Employee_Data[[#This Row],[Bonus %]])</f>
        <v>134467.36000000002</v>
      </c>
      <c r="R248">
        <v>0.06</v>
      </c>
      <c r="S248" t="s">
        <v>23</v>
      </c>
      <c r="T248" t="s">
        <v>105</v>
      </c>
      <c r="U248" s="1"/>
    </row>
    <row r="249" spans="1:21" x14ac:dyDescent="0.25">
      <c r="A249" t="s">
        <v>607</v>
      </c>
      <c r="B249" t="s">
        <v>608</v>
      </c>
      <c r="C249" t="s">
        <v>609</v>
      </c>
      <c r="D249" t="str">
        <f>CONCATENATE(Employee_Data[[#This Row],[First Name]]," ",Employee_Data[[#This Row],[Last Name]])</f>
        <v>Eleanor Chan</v>
      </c>
      <c r="E249" t="s">
        <v>18</v>
      </c>
      <c r="F249">
        <v>49</v>
      </c>
      <c r="G249">
        <f>Constante!$A$2-Employee_Data[[#This Row],[Age]]</f>
        <v>16</v>
      </c>
      <c r="H249" t="s">
        <v>19</v>
      </c>
      <c r="I249" t="s">
        <v>69</v>
      </c>
      <c r="J249" t="s">
        <v>30</v>
      </c>
      <c r="K249" t="s">
        <v>31</v>
      </c>
      <c r="L249" s="1">
        <v>36983</v>
      </c>
      <c r="M249" s="2">
        <f t="shared" si="9"/>
        <v>2001</v>
      </c>
      <c r="N249" s="3">
        <f t="shared" si="10"/>
        <v>4</v>
      </c>
      <c r="O249" s="3">
        <f t="shared" si="11"/>
        <v>2</v>
      </c>
      <c r="P249">
        <v>129124</v>
      </c>
      <c r="Q249">
        <f>Employee_Data[[#This Row],[Annual Salary]] * (1 + Employee_Data[[#This Row],[Bonus %]])</f>
        <v>144618.88</v>
      </c>
      <c r="R249">
        <v>0.12</v>
      </c>
      <c r="S249" t="s">
        <v>32</v>
      </c>
      <c r="T249" t="s">
        <v>88</v>
      </c>
      <c r="U249" s="1"/>
    </row>
    <row r="250" spans="1:21" x14ac:dyDescent="0.25">
      <c r="A250" t="s">
        <v>610</v>
      </c>
      <c r="B250" t="s">
        <v>611</v>
      </c>
      <c r="C250" t="s">
        <v>94</v>
      </c>
      <c r="D250" t="str">
        <f>CONCATENATE(Employee_Data[[#This Row],[First Name]]," ",Employee_Data[[#This Row],[Last Name]])</f>
        <v>Aria Xi</v>
      </c>
      <c r="E250" t="s">
        <v>18</v>
      </c>
      <c r="F250">
        <v>45</v>
      </c>
      <c r="G250">
        <f>Constante!$A$2-Employee_Data[[#This Row],[Age]]</f>
        <v>20</v>
      </c>
      <c r="H250" t="s">
        <v>37</v>
      </c>
      <c r="I250" t="s">
        <v>55</v>
      </c>
      <c r="J250" t="s">
        <v>21</v>
      </c>
      <c r="K250" t="s">
        <v>31</v>
      </c>
      <c r="L250" s="1">
        <v>37316</v>
      </c>
      <c r="M250" s="2">
        <f t="shared" si="9"/>
        <v>2002</v>
      </c>
      <c r="N250" s="3">
        <f t="shared" si="10"/>
        <v>3</v>
      </c>
      <c r="O250" s="3">
        <f t="shared" si="11"/>
        <v>1</v>
      </c>
      <c r="P250">
        <v>165181</v>
      </c>
      <c r="Q250">
        <f>Employee_Data[[#This Row],[Annual Salary]] * (1 + Employee_Data[[#This Row],[Bonus %]])</f>
        <v>191609.96</v>
      </c>
      <c r="R250">
        <v>0.16</v>
      </c>
      <c r="S250" t="s">
        <v>23</v>
      </c>
      <c r="T250" t="s">
        <v>24</v>
      </c>
      <c r="U250" s="1"/>
    </row>
    <row r="251" spans="1:21" x14ac:dyDescent="0.25">
      <c r="A251" t="s">
        <v>612</v>
      </c>
      <c r="B251" t="s">
        <v>184</v>
      </c>
      <c r="C251" t="s">
        <v>583</v>
      </c>
      <c r="D251" t="str">
        <f>CONCATENATE(Employee_Data[[#This Row],[First Name]]," ",Employee_Data[[#This Row],[Last Name]])</f>
        <v>John Vega</v>
      </c>
      <c r="E251" t="s">
        <v>28</v>
      </c>
      <c r="F251">
        <v>50</v>
      </c>
      <c r="G251">
        <f>Constante!$A$2-Employee_Data[[#This Row],[Age]]</f>
        <v>15</v>
      </c>
      <c r="H251" t="s">
        <v>95</v>
      </c>
      <c r="I251" t="s">
        <v>38</v>
      </c>
      <c r="J251" t="s">
        <v>56</v>
      </c>
      <c r="K251" t="s">
        <v>102</v>
      </c>
      <c r="L251" s="1">
        <v>38004</v>
      </c>
      <c r="M251" s="2">
        <f t="shared" si="9"/>
        <v>2004</v>
      </c>
      <c r="N251" s="3">
        <f t="shared" si="10"/>
        <v>1</v>
      </c>
      <c r="O251" s="3">
        <f t="shared" si="11"/>
        <v>18</v>
      </c>
      <c r="P251">
        <v>247939</v>
      </c>
      <c r="Q251">
        <f>Employee_Data[[#This Row],[Annual Salary]] * (1 + Employee_Data[[#This Row],[Bonus %]])</f>
        <v>334717.65000000002</v>
      </c>
      <c r="R251">
        <v>0.35</v>
      </c>
      <c r="S251" t="s">
        <v>112</v>
      </c>
      <c r="T251" t="s">
        <v>119</v>
      </c>
      <c r="U251" s="1"/>
    </row>
    <row r="252" spans="1:21" x14ac:dyDescent="0.25">
      <c r="A252" t="s">
        <v>613</v>
      </c>
      <c r="B252" t="s">
        <v>62</v>
      </c>
      <c r="C252" t="s">
        <v>614</v>
      </c>
      <c r="D252" t="str">
        <f>CONCATENATE(Employee_Data[[#This Row],[First Name]]," ",Employee_Data[[#This Row],[Last Name]])</f>
        <v>Luke Munoz</v>
      </c>
      <c r="E252" t="s">
        <v>28</v>
      </c>
      <c r="F252">
        <v>64</v>
      </c>
      <c r="G252">
        <f>Constante!$A$2-Employee_Data[[#This Row],[Age]]</f>
        <v>1</v>
      </c>
      <c r="H252" t="s">
        <v>37</v>
      </c>
      <c r="I252" t="s">
        <v>81</v>
      </c>
      <c r="J252" t="s">
        <v>39</v>
      </c>
      <c r="K252" t="s">
        <v>102</v>
      </c>
      <c r="L252" s="1">
        <v>42972</v>
      </c>
      <c r="M252" s="2">
        <f t="shared" si="9"/>
        <v>2017</v>
      </c>
      <c r="N252" s="3">
        <f t="shared" si="10"/>
        <v>8</v>
      </c>
      <c r="O252" s="3">
        <f t="shared" si="11"/>
        <v>25</v>
      </c>
      <c r="P252">
        <v>169509</v>
      </c>
      <c r="Q252">
        <f>Employee_Data[[#This Row],[Annual Salary]] * (1 + Employee_Data[[#This Row],[Bonus %]])</f>
        <v>200020.62</v>
      </c>
      <c r="R252">
        <v>0.18</v>
      </c>
      <c r="S252" t="s">
        <v>112</v>
      </c>
      <c r="T252" t="s">
        <v>113</v>
      </c>
      <c r="U252" s="1"/>
    </row>
    <row r="253" spans="1:21" x14ac:dyDescent="0.25">
      <c r="A253" t="s">
        <v>615</v>
      </c>
      <c r="B253" t="s">
        <v>528</v>
      </c>
      <c r="C253" t="s">
        <v>616</v>
      </c>
      <c r="D253" t="str">
        <f>CONCATENATE(Employee_Data[[#This Row],[First Name]]," ",Employee_Data[[#This Row],[Last Name]])</f>
        <v>Sarah Daniels</v>
      </c>
      <c r="E253" t="s">
        <v>18</v>
      </c>
      <c r="F253">
        <v>55</v>
      </c>
      <c r="G253">
        <f>Constante!$A$2-Employee_Data[[#This Row],[Age]]</f>
        <v>10</v>
      </c>
      <c r="H253" t="s">
        <v>19</v>
      </c>
      <c r="I253" t="s">
        <v>69</v>
      </c>
      <c r="J253" t="s">
        <v>30</v>
      </c>
      <c r="K253" t="s">
        <v>40</v>
      </c>
      <c r="L253" s="1">
        <v>40552</v>
      </c>
      <c r="M253" s="2">
        <f t="shared" si="9"/>
        <v>2011</v>
      </c>
      <c r="N253" s="3">
        <f t="shared" si="10"/>
        <v>1</v>
      </c>
      <c r="O253" s="3">
        <f t="shared" si="11"/>
        <v>9</v>
      </c>
      <c r="P253">
        <v>138521</v>
      </c>
      <c r="Q253">
        <f>Employee_Data[[#This Row],[Annual Salary]] * (1 + Employee_Data[[#This Row],[Bonus %]])</f>
        <v>152373.1</v>
      </c>
      <c r="R253">
        <v>0.1</v>
      </c>
      <c r="S253" t="s">
        <v>23</v>
      </c>
      <c r="T253" t="s">
        <v>65</v>
      </c>
      <c r="U253" s="1"/>
    </row>
    <row r="254" spans="1:21" x14ac:dyDescent="0.25">
      <c r="A254" t="s">
        <v>617</v>
      </c>
      <c r="B254" t="s">
        <v>611</v>
      </c>
      <c r="C254" t="s">
        <v>618</v>
      </c>
      <c r="D254" t="str">
        <f>CONCATENATE(Employee_Data[[#This Row],[First Name]]," ",Employee_Data[[#This Row],[Last Name]])</f>
        <v>Aria Castro</v>
      </c>
      <c r="E254" t="s">
        <v>18</v>
      </c>
      <c r="F254">
        <v>45</v>
      </c>
      <c r="G254">
        <f>Constante!$A$2-Employee_Data[[#This Row],[Age]]</f>
        <v>20</v>
      </c>
      <c r="H254" t="s">
        <v>139</v>
      </c>
      <c r="I254" t="s">
        <v>81</v>
      </c>
      <c r="J254" t="s">
        <v>39</v>
      </c>
      <c r="K254" t="s">
        <v>102</v>
      </c>
      <c r="L254" s="1">
        <v>41712</v>
      </c>
      <c r="M254" s="2">
        <f t="shared" si="9"/>
        <v>2014</v>
      </c>
      <c r="N254" s="3">
        <f t="shared" si="10"/>
        <v>3</v>
      </c>
      <c r="O254" s="3">
        <f t="shared" si="11"/>
        <v>14</v>
      </c>
      <c r="P254">
        <v>113873</v>
      </c>
      <c r="Q254">
        <f>Employee_Data[[#This Row],[Annual Salary]] * (1 + Employee_Data[[#This Row],[Bonus %]])</f>
        <v>126399.03000000001</v>
      </c>
      <c r="R254">
        <v>0.11</v>
      </c>
      <c r="S254" t="s">
        <v>112</v>
      </c>
      <c r="T254" t="s">
        <v>119</v>
      </c>
      <c r="U254" s="1"/>
    </row>
    <row r="255" spans="1:21" x14ac:dyDescent="0.25">
      <c r="A255" t="s">
        <v>619</v>
      </c>
      <c r="B255" t="s">
        <v>620</v>
      </c>
      <c r="C255" t="s">
        <v>281</v>
      </c>
      <c r="D255" t="str">
        <f>CONCATENATE(Employee_Data[[#This Row],[First Name]]," ",Employee_Data[[#This Row],[Last Name]])</f>
        <v>Autumn Joseph</v>
      </c>
      <c r="E255" t="s">
        <v>18</v>
      </c>
      <c r="F255">
        <v>39</v>
      </c>
      <c r="G255">
        <f>Constante!$A$2-Employee_Data[[#This Row],[Age]]</f>
        <v>26</v>
      </c>
      <c r="H255" t="s">
        <v>162</v>
      </c>
      <c r="I255" t="s">
        <v>20</v>
      </c>
      <c r="J255" t="s">
        <v>56</v>
      </c>
      <c r="K255" t="s">
        <v>22</v>
      </c>
      <c r="L255" s="1">
        <v>43229</v>
      </c>
      <c r="M255" s="2">
        <f t="shared" si="9"/>
        <v>2018</v>
      </c>
      <c r="N255" s="3">
        <f t="shared" si="10"/>
        <v>5</v>
      </c>
      <c r="O255" s="3">
        <f t="shared" si="11"/>
        <v>9</v>
      </c>
      <c r="P255">
        <v>73317</v>
      </c>
      <c r="Q255">
        <f>Employee_Data[[#This Row],[Annual Salary]] * (1 + Employee_Data[[#This Row],[Bonus %]])</f>
        <v>73317</v>
      </c>
      <c r="R255">
        <v>0</v>
      </c>
      <c r="S255" t="s">
        <v>23</v>
      </c>
      <c r="T255" t="s">
        <v>65</v>
      </c>
      <c r="U255" s="1"/>
    </row>
    <row r="256" spans="1:21" x14ac:dyDescent="0.25">
      <c r="A256" t="s">
        <v>621</v>
      </c>
      <c r="B256" t="s">
        <v>362</v>
      </c>
      <c r="C256" t="s">
        <v>622</v>
      </c>
      <c r="D256" t="str">
        <f>CONCATENATE(Employee_Data[[#This Row],[First Name]]," ",Employee_Data[[#This Row],[Last Name]])</f>
        <v>Evelyn Liang</v>
      </c>
      <c r="E256" t="s">
        <v>18</v>
      </c>
      <c r="F256">
        <v>40</v>
      </c>
      <c r="G256">
        <f>Constante!$A$2-Employee_Data[[#This Row],[Age]]</f>
        <v>25</v>
      </c>
      <c r="H256" t="s">
        <v>516</v>
      </c>
      <c r="I256" t="s">
        <v>20</v>
      </c>
      <c r="J256" t="s">
        <v>39</v>
      </c>
      <c r="K256" t="s">
        <v>31</v>
      </c>
      <c r="L256" s="1">
        <v>41451</v>
      </c>
      <c r="M256" s="2">
        <f t="shared" si="9"/>
        <v>2013</v>
      </c>
      <c r="N256" s="3">
        <f t="shared" si="10"/>
        <v>6</v>
      </c>
      <c r="O256" s="3">
        <f t="shared" si="11"/>
        <v>26</v>
      </c>
      <c r="P256">
        <v>69096</v>
      </c>
      <c r="Q256">
        <f>Employee_Data[[#This Row],[Annual Salary]] * (1 + Employee_Data[[#This Row],[Bonus %]])</f>
        <v>69096</v>
      </c>
      <c r="R256">
        <v>0</v>
      </c>
      <c r="S256" t="s">
        <v>23</v>
      </c>
      <c r="T256" t="s">
        <v>24</v>
      </c>
      <c r="U256" s="1"/>
    </row>
    <row r="257" spans="1:21" x14ac:dyDescent="0.25">
      <c r="A257" t="s">
        <v>623</v>
      </c>
      <c r="B257" t="s">
        <v>450</v>
      </c>
      <c r="C257" t="s">
        <v>624</v>
      </c>
      <c r="D257" t="str">
        <f>CONCATENATE(Employee_Data[[#This Row],[First Name]]," ",Employee_Data[[#This Row],[Last Name]])</f>
        <v>Henry Alvarez</v>
      </c>
      <c r="E257" t="s">
        <v>28</v>
      </c>
      <c r="F257">
        <v>48</v>
      </c>
      <c r="G257">
        <f>Constante!$A$2-Employee_Data[[#This Row],[Age]]</f>
        <v>17</v>
      </c>
      <c r="H257" t="s">
        <v>179</v>
      </c>
      <c r="I257" t="s">
        <v>76</v>
      </c>
      <c r="J257" t="s">
        <v>30</v>
      </c>
      <c r="K257" t="s">
        <v>102</v>
      </c>
      <c r="L257" s="1">
        <v>38454</v>
      </c>
      <c r="M257" s="2">
        <f t="shared" si="9"/>
        <v>2005</v>
      </c>
      <c r="N257" s="3">
        <f t="shared" si="10"/>
        <v>4</v>
      </c>
      <c r="O257" s="3">
        <f t="shared" si="11"/>
        <v>12</v>
      </c>
      <c r="P257">
        <v>87158</v>
      </c>
      <c r="Q257">
        <f>Employee_Data[[#This Row],[Annual Salary]] * (1 + Employee_Data[[#This Row],[Bonus %]])</f>
        <v>87158</v>
      </c>
      <c r="R257">
        <v>0</v>
      </c>
      <c r="S257" t="s">
        <v>112</v>
      </c>
      <c r="T257" t="s">
        <v>113</v>
      </c>
      <c r="U257" s="1"/>
    </row>
    <row r="258" spans="1:21" x14ac:dyDescent="0.25">
      <c r="A258" t="s">
        <v>625</v>
      </c>
      <c r="B258" t="s">
        <v>273</v>
      </c>
      <c r="C258" t="s">
        <v>626</v>
      </c>
      <c r="D258" t="str">
        <f>CONCATENATE(Employee_Data[[#This Row],[First Name]]," ",Employee_Data[[#This Row],[Last Name]])</f>
        <v>Benjamin Delgado</v>
      </c>
      <c r="E258" t="s">
        <v>28</v>
      </c>
      <c r="F258">
        <v>64</v>
      </c>
      <c r="G258">
        <f>Constante!$A$2-Employee_Data[[#This Row],[Age]]</f>
        <v>1</v>
      </c>
      <c r="H258" t="s">
        <v>271</v>
      </c>
      <c r="I258" t="s">
        <v>81</v>
      </c>
      <c r="J258" t="s">
        <v>56</v>
      </c>
      <c r="K258" t="s">
        <v>102</v>
      </c>
      <c r="L258" s="1">
        <v>33875</v>
      </c>
      <c r="M258" s="2">
        <f t="shared" ref="M258:M321" si="12">YEAR(L258)</f>
        <v>1992</v>
      </c>
      <c r="N258" s="3">
        <f t="shared" ref="N258:N321" si="13">MONTH(L258)</f>
        <v>9</v>
      </c>
      <c r="O258" s="3">
        <f t="shared" ref="O258:O321" si="14">DAY(L258)</f>
        <v>28</v>
      </c>
      <c r="P258">
        <v>70778</v>
      </c>
      <c r="Q258">
        <f>Employee_Data[[#This Row],[Annual Salary]] * (1 + Employee_Data[[#This Row],[Bonus %]])</f>
        <v>70778</v>
      </c>
      <c r="R258">
        <v>0</v>
      </c>
      <c r="S258" t="s">
        <v>23</v>
      </c>
      <c r="T258" t="s">
        <v>47</v>
      </c>
      <c r="U258" s="1"/>
    </row>
    <row r="259" spans="1:21" x14ac:dyDescent="0.25">
      <c r="A259" t="s">
        <v>627</v>
      </c>
      <c r="B259" t="s">
        <v>323</v>
      </c>
      <c r="C259" t="s">
        <v>369</v>
      </c>
      <c r="D259" t="str">
        <f>CONCATENATE(Employee_Data[[#This Row],[First Name]]," ",Employee_Data[[#This Row],[Last Name]])</f>
        <v>Zoe Rodriguez</v>
      </c>
      <c r="E259" t="s">
        <v>18</v>
      </c>
      <c r="F259">
        <v>65</v>
      </c>
      <c r="G259">
        <f>Constante!$A$2-Employee_Data[[#This Row],[Age]]</f>
        <v>0</v>
      </c>
      <c r="H259" t="s">
        <v>37</v>
      </c>
      <c r="I259" t="s">
        <v>76</v>
      </c>
      <c r="J259" t="s">
        <v>39</v>
      </c>
      <c r="K259" t="s">
        <v>102</v>
      </c>
      <c r="L259" s="1">
        <v>38130</v>
      </c>
      <c r="M259" s="2">
        <f t="shared" si="12"/>
        <v>2004</v>
      </c>
      <c r="N259" s="3">
        <f t="shared" si="13"/>
        <v>5</v>
      </c>
      <c r="O259" s="3">
        <f t="shared" si="14"/>
        <v>23</v>
      </c>
      <c r="P259">
        <v>153938</v>
      </c>
      <c r="Q259">
        <f>Employee_Data[[#This Row],[Annual Salary]] * (1 + Employee_Data[[#This Row],[Bonus %]])</f>
        <v>184725.6</v>
      </c>
      <c r="R259">
        <v>0.2</v>
      </c>
      <c r="S259" t="s">
        <v>23</v>
      </c>
      <c r="T259" t="s">
        <v>50</v>
      </c>
      <c r="U259" s="1"/>
    </row>
    <row r="260" spans="1:21" x14ac:dyDescent="0.25">
      <c r="A260" t="s">
        <v>628</v>
      </c>
      <c r="B260" t="s">
        <v>629</v>
      </c>
      <c r="C260" t="s">
        <v>262</v>
      </c>
      <c r="D260" t="str">
        <f>CONCATENATE(Employee_Data[[#This Row],[First Name]]," ",Employee_Data[[#This Row],[Last Name]])</f>
        <v>Axel Chu</v>
      </c>
      <c r="E260" t="s">
        <v>28</v>
      </c>
      <c r="F260">
        <v>43</v>
      </c>
      <c r="G260">
        <f>Constante!$A$2-Employee_Data[[#This Row],[Age]]</f>
        <v>22</v>
      </c>
      <c r="H260" t="s">
        <v>392</v>
      </c>
      <c r="I260" t="s">
        <v>20</v>
      </c>
      <c r="J260" t="s">
        <v>21</v>
      </c>
      <c r="K260" t="s">
        <v>31</v>
      </c>
      <c r="L260" s="1">
        <v>43224</v>
      </c>
      <c r="M260" s="2">
        <f t="shared" si="12"/>
        <v>2018</v>
      </c>
      <c r="N260" s="3">
        <f t="shared" si="13"/>
        <v>5</v>
      </c>
      <c r="O260" s="3">
        <f t="shared" si="14"/>
        <v>4</v>
      </c>
      <c r="P260">
        <v>59888</v>
      </c>
      <c r="Q260">
        <f>Employee_Data[[#This Row],[Annual Salary]] * (1 + Employee_Data[[#This Row],[Bonus %]])</f>
        <v>59888</v>
      </c>
      <c r="R260">
        <v>0</v>
      </c>
      <c r="S260" t="s">
        <v>32</v>
      </c>
      <c r="T260" t="s">
        <v>140</v>
      </c>
      <c r="U260" s="1"/>
    </row>
    <row r="261" spans="1:21" x14ac:dyDescent="0.25">
      <c r="A261" t="s">
        <v>630</v>
      </c>
      <c r="B261" t="s">
        <v>631</v>
      </c>
      <c r="C261" t="s">
        <v>632</v>
      </c>
      <c r="D261" t="str">
        <f>CONCATENATE(Employee_Data[[#This Row],[First Name]]," ",Employee_Data[[#This Row],[Last Name]])</f>
        <v>Cameron Evans</v>
      </c>
      <c r="E261" t="s">
        <v>28</v>
      </c>
      <c r="F261">
        <v>50</v>
      </c>
      <c r="G261">
        <f>Constante!$A$2-Employee_Data[[#This Row],[Age]]</f>
        <v>15</v>
      </c>
      <c r="H261" t="s">
        <v>271</v>
      </c>
      <c r="I261" t="s">
        <v>81</v>
      </c>
      <c r="J261" t="s">
        <v>56</v>
      </c>
      <c r="K261" t="s">
        <v>40</v>
      </c>
      <c r="L261" s="1">
        <v>43447</v>
      </c>
      <c r="M261" s="2">
        <f t="shared" si="12"/>
        <v>2018</v>
      </c>
      <c r="N261" s="3">
        <f t="shared" si="13"/>
        <v>12</v>
      </c>
      <c r="O261" s="3">
        <f t="shared" si="14"/>
        <v>13</v>
      </c>
      <c r="P261">
        <v>63098</v>
      </c>
      <c r="Q261">
        <f>Employee_Data[[#This Row],[Annual Salary]] * (1 + Employee_Data[[#This Row],[Bonus %]])</f>
        <v>63098</v>
      </c>
      <c r="R261">
        <v>0</v>
      </c>
      <c r="S261" t="s">
        <v>23</v>
      </c>
      <c r="T261" t="s">
        <v>105</v>
      </c>
      <c r="U261" s="1"/>
    </row>
    <row r="262" spans="1:21" x14ac:dyDescent="0.25">
      <c r="A262" t="s">
        <v>633</v>
      </c>
      <c r="B262" t="s">
        <v>93</v>
      </c>
      <c r="C262" t="s">
        <v>279</v>
      </c>
      <c r="D262" t="str">
        <f>CONCATENATE(Employee_Data[[#This Row],[First Name]]," ",Employee_Data[[#This Row],[Last Name]])</f>
        <v>Isabella Soto</v>
      </c>
      <c r="E262" t="s">
        <v>18</v>
      </c>
      <c r="F262">
        <v>27</v>
      </c>
      <c r="G262">
        <f>Constante!$A$2-Employee_Data[[#This Row],[Age]]</f>
        <v>38</v>
      </c>
      <c r="H262" t="s">
        <v>95</v>
      </c>
      <c r="I262" t="s">
        <v>38</v>
      </c>
      <c r="J262" t="s">
        <v>56</v>
      </c>
      <c r="K262" t="s">
        <v>102</v>
      </c>
      <c r="L262" s="1">
        <v>44545</v>
      </c>
      <c r="M262" s="2">
        <f t="shared" si="12"/>
        <v>2021</v>
      </c>
      <c r="N262" s="3">
        <f t="shared" si="13"/>
        <v>12</v>
      </c>
      <c r="O262" s="3">
        <f t="shared" si="14"/>
        <v>15</v>
      </c>
      <c r="P262">
        <v>255369</v>
      </c>
      <c r="Q262">
        <f>Employee_Data[[#This Row],[Annual Salary]] * (1 + Employee_Data[[#This Row],[Bonus %]])</f>
        <v>339640.77</v>
      </c>
      <c r="R262">
        <v>0.33</v>
      </c>
      <c r="S262" t="s">
        <v>112</v>
      </c>
      <c r="T262" t="s">
        <v>265</v>
      </c>
      <c r="U262" s="1"/>
    </row>
    <row r="263" spans="1:21" x14ac:dyDescent="0.25">
      <c r="A263" t="s">
        <v>634</v>
      </c>
      <c r="B263" t="s">
        <v>115</v>
      </c>
      <c r="C263" t="s">
        <v>158</v>
      </c>
      <c r="D263" t="str">
        <f>CONCATENATE(Employee_Data[[#This Row],[First Name]]," ",Employee_Data[[#This Row],[Last Name]])</f>
        <v>Eva Jenkins</v>
      </c>
      <c r="E263" t="s">
        <v>18</v>
      </c>
      <c r="F263">
        <v>55</v>
      </c>
      <c r="G263">
        <f>Constante!$A$2-Employee_Data[[#This Row],[Age]]</f>
        <v>10</v>
      </c>
      <c r="H263" t="s">
        <v>19</v>
      </c>
      <c r="I263" t="s">
        <v>76</v>
      </c>
      <c r="J263" t="s">
        <v>30</v>
      </c>
      <c r="K263" t="s">
        <v>22</v>
      </c>
      <c r="L263" s="1">
        <v>38301</v>
      </c>
      <c r="M263" s="2">
        <f t="shared" si="12"/>
        <v>2004</v>
      </c>
      <c r="N263" s="3">
        <f t="shared" si="13"/>
        <v>11</v>
      </c>
      <c r="O263" s="3">
        <f t="shared" si="14"/>
        <v>10</v>
      </c>
      <c r="P263">
        <v>142318</v>
      </c>
      <c r="Q263">
        <f>Employee_Data[[#This Row],[Annual Salary]] * (1 + Employee_Data[[#This Row],[Bonus %]])</f>
        <v>162242.52000000002</v>
      </c>
      <c r="R263">
        <v>0.14000000000000001</v>
      </c>
      <c r="S263" t="s">
        <v>23</v>
      </c>
      <c r="T263" t="s">
        <v>41</v>
      </c>
      <c r="U263" s="1"/>
    </row>
    <row r="264" spans="1:21" x14ac:dyDescent="0.25">
      <c r="A264" t="s">
        <v>635</v>
      </c>
      <c r="B264" t="s">
        <v>631</v>
      </c>
      <c r="C264" t="s">
        <v>99</v>
      </c>
      <c r="D264" t="str">
        <f>CONCATENATE(Employee_Data[[#This Row],[First Name]]," ",Employee_Data[[#This Row],[Last Name]])</f>
        <v>Cameron Powell</v>
      </c>
      <c r="E264" t="s">
        <v>28</v>
      </c>
      <c r="F264">
        <v>41</v>
      </c>
      <c r="G264">
        <f>Constante!$A$2-Employee_Data[[#This Row],[Age]]</f>
        <v>24</v>
      </c>
      <c r="H264" t="s">
        <v>228</v>
      </c>
      <c r="I264" t="s">
        <v>76</v>
      </c>
      <c r="J264" t="s">
        <v>30</v>
      </c>
      <c r="K264" t="s">
        <v>22</v>
      </c>
      <c r="L264" s="1">
        <v>38219</v>
      </c>
      <c r="M264" s="2">
        <f t="shared" si="12"/>
        <v>2004</v>
      </c>
      <c r="N264" s="3">
        <f t="shared" si="13"/>
        <v>8</v>
      </c>
      <c r="O264" s="3">
        <f t="shared" si="14"/>
        <v>20</v>
      </c>
      <c r="P264">
        <v>49186</v>
      </c>
      <c r="Q264">
        <f>Employee_Data[[#This Row],[Annual Salary]] * (1 + Employee_Data[[#This Row],[Bonus %]])</f>
        <v>49186</v>
      </c>
      <c r="R264">
        <v>0</v>
      </c>
      <c r="S264" t="s">
        <v>23</v>
      </c>
      <c r="T264" t="s">
        <v>47</v>
      </c>
      <c r="U264" s="1">
        <v>39616</v>
      </c>
    </row>
    <row r="265" spans="1:21" x14ac:dyDescent="0.25">
      <c r="A265" t="s">
        <v>636</v>
      </c>
      <c r="B265" t="s">
        <v>331</v>
      </c>
      <c r="C265" t="s">
        <v>182</v>
      </c>
      <c r="D265" t="str">
        <f>CONCATENATE(Employee_Data[[#This Row],[First Name]]," ",Employee_Data[[#This Row],[Last Name]])</f>
        <v>Samantha Foster</v>
      </c>
      <c r="E265" t="s">
        <v>18</v>
      </c>
      <c r="F265">
        <v>34</v>
      </c>
      <c r="G265">
        <f>Constante!$A$2-Employee_Data[[#This Row],[Age]]</f>
        <v>31</v>
      </c>
      <c r="H265" t="s">
        <v>95</v>
      </c>
      <c r="I265" t="s">
        <v>76</v>
      </c>
      <c r="J265" t="s">
        <v>21</v>
      </c>
      <c r="K265" t="s">
        <v>22</v>
      </c>
      <c r="L265" s="1">
        <v>43673</v>
      </c>
      <c r="M265" s="2">
        <f t="shared" si="12"/>
        <v>2019</v>
      </c>
      <c r="N265" s="3">
        <f t="shared" si="13"/>
        <v>7</v>
      </c>
      <c r="O265" s="3">
        <f t="shared" si="14"/>
        <v>27</v>
      </c>
      <c r="P265">
        <v>220937</v>
      </c>
      <c r="Q265">
        <f>Employee_Data[[#This Row],[Annual Salary]] * (1 + Employee_Data[[#This Row],[Bonus %]])</f>
        <v>304893.06</v>
      </c>
      <c r="R265">
        <v>0.38</v>
      </c>
      <c r="S265" t="s">
        <v>23</v>
      </c>
      <c r="T265" t="s">
        <v>47</v>
      </c>
      <c r="U265" s="1"/>
    </row>
    <row r="266" spans="1:21" x14ac:dyDescent="0.25">
      <c r="A266" t="s">
        <v>637</v>
      </c>
      <c r="B266" t="s">
        <v>257</v>
      </c>
      <c r="C266" t="s">
        <v>638</v>
      </c>
      <c r="D266" t="str">
        <f>CONCATENATE(Employee_Data[[#This Row],[First Name]]," ",Employee_Data[[#This Row],[Last Name]])</f>
        <v>Jade Li</v>
      </c>
      <c r="E266" t="s">
        <v>18</v>
      </c>
      <c r="F266">
        <v>47</v>
      </c>
      <c r="G266">
        <f>Constante!$A$2-Employee_Data[[#This Row],[Age]]</f>
        <v>18</v>
      </c>
      <c r="H266" t="s">
        <v>37</v>
      </c>
      <c r="I266" t="s">
        <v>20</v>
      </c>
      <c r="J266" t="s">
        <v>39</v>
      </c>
      <c r="K266" t="s">
        <v>31</v>
      </c>
      <c r="L266" s="1">
        <v>41208</v>
      </c>
      <c r="M266" s="2">
        <f t="shared" si="12"/>
        <v>2012</v>
      </c>
      <c r="N266" s="3">
        <f t="shared" si="13"/>
        <v>10</v>
      </c>
      <c r="O266" s="3">
        <f t="shared" si="14"/>
        <v>26</v>
      </c>
      <c r="P266">
        <v>183156</v>
      </c>
      <c r="Q266">
        <f>Employee_Data[[#This Row],[Annual Salary]] * (1 + Employee_Data[[#This Row],[Bonus %]])</f>
        <v>238102.80000000002</v>
      </c>
      <c r="R266">
        <v>0.3</v>
      </c>
      <c r="S266" t="s">
        <v>23</v>
      </c>
      <c r="T266" t="s">
        <v>24</v>
      </c>
      <c r="U266" s="1"/>
    </row>
    <row r="267" spans="1:21" x14ac:dyDescent="0.25">
      <c r="A267" t="s">
        <v>639</v>
      </c>
      <c r="B267" t="s">
        <v>582</v>
      </c>
      <c r="C267" t="s">
        <v>640</v>
      </c>
      <c r="D267" t="str">
        <f>CONCATENATE(Employee_Data[[#This Row],[First Name]]," ",Employee_Data[[#This Row],[Last Name]])</f>
        <v>Kinsley Acosta</v>
      </c>
      <c r="E267" t="s">
        <v>18</v>
      </c>
      <c r="F267">
        <v>32</v>
      </c>
      <c r="G267">
        <f>Constante!$A$2-Employee_Data[[#This Row],[Age]]</f>
        <v>33</v>
      </c>
      <c r="H267" t="s">
        <v>95</v>
      </c>
      <c r="I267" t="s">
        <v>20</v>
      </c>
      <c r="J267" t="s">
        <v>39</v>
      </c>
      <c r="K267" t="s">
        <v>102</v>
      </c>
      <c r="L267" s="1">
        <v>44034</v>
      </c>
      <c r="M267" s="2">
        <f t="shared" si="12"/>
        <v>2020</v>
      </c>
      <c r="N267" s="3">
        <f t="shared" si="13"/>
        <v>7</v>
      </c>
      <c r="O267" s="3">
        <f t="shared" si="14"/>
        <v>22</v>
      </c>
      <c r="P267">
        <v>192749</v>
      </c>
      <c r="Q267">
        <f>Employee_Data[[#This Row],[Annual Salary]] * (1 + Employee_Data[[#This Row],[Bonus %]])</f>
        <v>252501.19</v>
      </c>
      <c r="R267">
        <v>0.31</v>
      </c>
      <c r="S267" t="s">
        <v>23</v>
      </c>
      <c r="T267" t="s">
        <v>41</v>
      </c>
      <c r="U267" s="1"/>
    </row>
    <row r="268" spans="1:21" x14ac:dyDescent="0.25">
      <c r="A268" t="s">
        <v>641</v>
      </c>
      <c r="B268" t="s">
        <v>642</v>
      </c>
      <c r="C268" t="s">
        <v>414</v>
      </c>
      <c r="D268" t="str">
        <f>CONCATENATE(Employee_Data[[#This Row],[First Name]]," ",Employee_Data[[#This Row],[Last Name]])</f>
        <v>Clara Kang</v>
      </c>
      <c r="E268" t="s">
        <v>18</v>
      </c>
      <c r="F268">
        <v>39</v>
      </c>
      <c r="G268">
        <f>Constante!$A$2-Employee_Data[[#This Row],[Age]]</f>
        <v>26</v>
      </c>
      <c r="H268" t="s">
        <v>19</v>
      </c>
      <c r="I268" t="s">
        <v>20</v>
      </c>
      <c r="J268" t="s">
        <v>30</v>
      </c>
      <c r="K268" t="s">
        <v>31</v>
      </c>
      <c r="L268" s="1">
        <v>42819</v>
      </c>
      <c r="M268" s="2">
        <f t="shared" si="12"/>
        <v>2017</v>
      </c>
      <c r="N268" s="3">
        <f t="shared" si="13"/>
        <v>3</v>
      </c>
      <c r="O268" s="3">
        <f t="shared" si="14"/>
        <v>25</v>
      </c>
      <c r="P268">
        <v>135325</v>
      </c>
      <c r="Q268">
        <f>Employee_Data[[#This Row],[Annual Salary]] * (1 + Employee_Data[[#This Row],[Bonus %]])</f>
        <v>154270.50000000003</v>
      </c>
      <c r="R268">
        <v>0.14000000000000001</v>
      </c>
      <c r="S268" t="s">
        <v>23</v>
      </c>
      <c r="T268" t="s">
        <v>50</v>
      </c>
      <c r="U268" s="1"/>
    </row>
    <row r="269" spans="1:21" x14ac:dyDescent="0.25">
      <c r="A269" t="s">
        <v>643</v>
      </c>
      <c r="B269" t="s">
        <v>644</v>
      </c>
      <c r="C269" t="s">
        <v>202</v>
      </c>
      <c r="D269" t="str">
        <f>CONCATENATE(Employee_Data[[#This Row],[First Name]]," ",Employee_Data[[#This Row],[Last Name]])</f>
        <v>Harper Alexander</v>
      </c>
      <c r="E269" t="s">
        <v>18</v>
      </c>
      <c r="F269">
        <v>26</v>
      </c>
      <c r="G269">
        <f>Constante!$A$2-Employee_Data[[#This Row],[Age]]</f>
        <v>39</v>
      </c>
      <c r="H269" t="s">
        <v>49</v>
      </c>
      <c r="I269" t="s">
        <v>55</v>
      </c>
      <c r="J269" t="s">
        <v>39</v>
      </c>
      <c r="K269" t="s">
        <v>40</v>
      </c>
      <c r="L269" s="1">
        <v>43752</v>
      </c>
      <c r="M269" s="2">
        <f t="shared" si="12"/>
        <v>2019</v>
      </c>
      <c r="N269" s="3">
        <f t="shared" si="13"/>
        <v>10</v>
      </c>
      <c r="O269" s="3">
        <f t="shared" si="14"/>
        <v>14</v>
      </c>
      <c r="P269">
        <v>79356</v>
      </c>
      <c r="Q269">
        <f>Employee_Data[[#This Row],[Annual Salary]] * (1 + Employee_Data[[#This Row],[Bonus %]])</f>
        <v>79356</v>
      </c>
      <c r="R269">
        <v>0</v>
      </c>
      <c r="S269" t="s">
        <v>23</v>
      </c>
      <c r="T269" t="s">
        <v>50</v>
      </c>
      <c r="U269" s="1"/>
    </row>
    <row r="270" spans="1:21" x14ac:dyDescent="0.25">
      <c r="A270" t="s">
        <v>645</v>
      </c>
      <c r="B270" t="s">
        <v>435</v>
      </c>
      <c r="C270" t="s">
        <v>397</v>
      </c>
      <c r="D270" t="str">
        <f>CONCATENATE(Employee_Data[[#This Row],[First Name]]," ",Employee_Data[[#This Row],[Last Name]])</f>
        <v>Carter Reed</v>
      </c>
      <c r="E270" t="s">
        <v>28</v>
      </c>
      <c r="F270">
        <v>40</v>
      </c>
      <c r="G270">
        <f>Constante!$A$2-Employee_Data[[#This Row],[Age]]</f>
        <v>25</v>
      </c>
      <c r="H270" t="s">
        <v>338</v>
      </c>
      <c r="I270" t="s">
        <v>81</v>
      </c>
      <c r="J270" t="s">
        <v>30</v>
      </c>
      <c r="K270" t="s">
        <v>22</v>
      </c>
      <c r="L270" s="1">
        <v>38540</v>
      </c>
      <c r="M270" s="2">
        <f t="shared" si="12"/>
        <v>2005</v>
      </c>
      <c r="N270" s="3">
        <f t="shared" si="13"/>
        <v>7</v>
      </c>
      <c r="O270" s="3">
        <f t="shared" si="14"/>
        <v>7</v>
      </c>
      <c r="P270">
        <v>74412</v>
      </c>
      <c r="Q270">
        <f>Employee_Data[[#This Row],[Annual Salary]] * (1 + Employee_Data[[#This Row],[Bonus %]])</f>
        <v>74412</v>
      </c>
      <c r="R270">
        <v>0</v>
      </c>
      <c r="S270" t="s">
        <v>23</v>
      </c>
      <c r="T270" t="s">
        <v>24</v>
      </c>
      <c r="U270" s="1"/>
    </row>
    <row r="271" spans="1:21" x14ac:dyDescent="0.25">
      <c r="A271" t="s">
        <v>282</v>
      </c>
      <c r="B271" t="s">
        <v>496</v>
      </c>
      <c r="C271" t="s">
        <v>437</v>
      </c>
      <c r="D271" t="str">
        <f>CONCATENATE(Employee_Data[[#This Row],[First Name]]," ",Employee_Data[[#This Row],[Last Name]])</f>
        <v>Charlotte Ruiz</v>
      </c>
      <c r="E271" t="s">
        <v>18</v>
      </c>
      <c r="F271">
        <v>32</v>
      </c>
      <c r="G271">
        <f>Constante!$A$2-Employee_Data[[#This Row],[Age]]</f>
        <v>33</v>
      </c>
      <c r="H271" t="s">
        <v>45</v>
      </c>
      <c r="I271" t="s">
        <v>20</v>
      </c>
      <c r="J271" t="s">
        <v>30</v>
      </c>
      <c r="K271" t="s">
        <v>102</v>
      </c>
      <c r="L271" s="1">
        <v>43010</v>
      </c>
      <c r="M271" s="2">
        <f t="shared" si="12"/>
        <v>2017</v>
      </c>
      <c r="N271" s="3">
        <f t="shared" si="13"/>
        <v>10</v>
      </c>
      <c r="O271" s="3">
        <f t="shared" si="14"/>
        <v>2</v>
      </c>
      <c r="P271">
        <v>61886</v>
      </c>
      <c r="Q271">
        <f>Employee_Data[[#This Row],[Annual Salary]] * (1 + Employee_Data[[#This Row],[Bonus %]])</f>
        <v>67455.740000000005</v>
      </c>
      <c r="R271">
        <v>0.09</v>
      </c>
      <c r="S271" t="s">
        <v>112</v>
      </c>
      <c r="T271" t="s">
        <v>119</v>
      </c>
      <c r="U271" s="1"/>
    </row>
    <row r="272" spans="1:21" x14ac:dyDescent="0.25">
      <c r="A272" t="s">
        <v>646</v>
      </c>
      <c r="B272" t="s">
        <v>86</v>
      </c>
      <c r="C272" t="s">
        <v>599</v>
      </c>
      <c r="D272" t="str">
        <f>CONCATENATE(Employee_Data[[#This Row],[First Name]]," ",Employee_Data[[#This Row],[Last Name]])</f>
        <v>Everleigh Jiang</v>
      </c>
      <c r="E272" t="s">
        <v>18</v>
      </c>
      <c r="F272">
        <v>58</v>
      </c>
      <c r="G272">
        <f>Constante!$A$2-Employee_Data[[#This Row],[Age]]</f>
        <v>7</v>
      </c>
      <c r="H272" t="s">
        <v>37</v>
      </c>
      <c r="I272" t="s">
        <v>69</v>
      </c>
      <c r="J272" t="s">
        <v>21</v>
      </c>
      <c r="K272" t="s">
        <v>31</v>
      </c>
      <c r="L272" s="1">
        <v>37755</v>
      </c>
      <c r="M272" s="2">
        <f t="shared" si="12"/>
        <v>2003</v>
      </c>
      <c r="N272" s="3">
        <f t="shared" si="13"/>
        <v>5</v>
      </c>
      <c r="O272" s="3">
        <f t="shared" si="14"/>
        <v>14</v>
      </c>
      <c r="P272">
        <v>173071</v>
      </c>
      <c r="Q272">
        <f>Employee_Data[[#This Row],[Annual Salary]] * (1 + Employee_Data[[#This Row],[Bonus %]])</f>
        <v>223261.59</v>
      </c>
      <c r="R272">
        <v>0.28999999999999998</v>
      </c>
      <c r="S272" t="s">
        <v>23</v>
      </c>
      <c r="T272" t="s">
        <v>105</v>
      </c>
      <c r="U272" s="1"/>
    </row>
    <row r="273" spans="1:21" x14ac:dyDescent="0.25">
      <c r="A273" t="s">
        <v>647</v>
      </c>
      <c r="B273" t="s">
        <v>648</v>
      </c>
      <c r="C273" t="s">
        <v>649</v>
      </c>
      <c r="D273" t="str">
        <f>CONCATENATE(Employee_Data[[#This Row],[First Name]]," ",Employee_Data[[#This Row],[Last Name]])</f>
        <v>Audrey Smith</v>
      </c>
      <c r="E273" t="s">
        <v>18</v>
      </c>
      <c r="F273">
        <v>58</v>
      </c>
      <c r="G273">
        <f>Constante!$A$2-Employee_Data[[#This Row],[Age]]</f>
        <v>7</v>
      </c>
      <c r="H273" t="s">
        <v>218</v>
      </c>
      <c r="I273" t="s">
        <v>81</v>
      </c>
      <c r="J273" t="s">
        <v>21</v>
      </c>
      <c r="K273" t="s">
        <v>40</v>
      </c>
      <c r="L273" s="1">
        <v>34999</v>
      </c>
      <c r="M273" s="2">
        <f t="shared" si="12"/>
        <v>1995</v>
      </c>
      <c r="N273" s="3">
        <f t="shared" si="13"/>
        <v>10</v>
      </c>
      <c r="O273" s="3">
        <f t="shared" si="14"/>
        <v>27</v>
      </c>
      <c r="P273">
        <v>70189</v>
      </c>
      <c r="Q273">
        <f>Employee_Data[[#This Row],[Annual Salary]] * (1 + Employee_Data[[#This Row],[Bonus %]])</f>
        <v>70189</v>
      </c>
      <c r="R273">
        <v>0</v>
      </c>
      <c r="S273" t="s">
        <v>23</v>
      </c>
      <c r="T273" t="s">
        <v>105</v>
      </c>
      <c r="U273" s="1"/>
    </row>
    <row r="274" spans="1:21" x14ac:dyDescent="0.25">
      <c r="A274" t="s">
        <v>650</v>
      </c>
      <c r="B274" t="s">
        <v>567</v>
      </c>
      <c r="C274" t="s">
        <v>640</v>
      </c>
      <c r="D274" t="str">
        <f>CONCATENATE(Employee_Data[[#This Row],[First Name]]," ",Employee_Data[[#This Row],[Last Name]])</f>
        <v>Emery Acosta</v>
      </c>
      <c r="E274" t="s">
        <v>18</v>
      </c>
      <c r="F274">
        <v>42</v>
      </c>
      <c r="G274">
        <f>Constante!$A$2-Employee_Data[[#This Row],[Age]]</f>
        <v>23</v>
      </c>
      <c r="H274" t="s">
        <v>95</v>
      </c>
      <c r="I274" t="s">
        <v>55</v>
      </c>
      <c r="J274" t="s">
        <v>21</v>
      </c>
      <c r="K274" t="s">
        <v>102</v>
      </c>
      <c r="L274" s="1">
        <v>41528</v>
      </c>
      <c r="M274" s="2">
        <f t="shared" si="12"/>
        <v>2013</v>
      </c>
      <c r="N274" s="3">
        <f t="shared" si="13"/>
        <v>9</v>
      </c>
      <c r="O274" s="3">
        <f t="shared" si="14"/>
        <v>11</v>
      </c>
      <c r="P274">
        <v>181452</v>
      </c>
      <c r="Q274">
        <f>Employee_Data[[#This Row],[Annual Salary]] * (1 + Employee_Data[[#This Row],[Bonus %]])</f>
        <v>235887.6</v>
      </c>
      <c r="R274">
        <v>0.3</v>
      </c>
      <c r="S274" t="s">
        <v>23</v>
      </c>
      <c r="T274" t="s">
        <v>105</v>
      </c>
      <c r="U274" s="1"/>
    </row>
    <row r="275" spans="1:21" x14ac:dyDescent="0.25">
      <c r="A275" t="s">
        <v>651</v>
      </c>
      <c r="B275" t="s">
        <v>594</v>
      </c>
      <c r="C275" t="s">
        <v>652</v>
      </c>
      <c r="D275" t="str">
        <f>CONCATENATE(Employee_Data[[#This Row],[First Name]]," ",Employee_Data[[#This Row],[Last Name]])</f>
        <v>Charles Robinson</v>
      </c>
      <c r="E275" t="s">
        <v>28</v>
      </c>
      <c r="F275">
        <v>26</v>
      </c>
      <c r="G275">
        <f>Constante!$A$2-Employee_Data[[#This Row],[Age]]</f>
        <v>39</v>
      </c>
      <c r="H275" t="s">
        <v>204</v>
      </c>
      <c r="I275" t="s">
        <v>76</v>
      </c>
      <c r="J275" t="s">
        <v>39</v>
      </c>
      <c r="K275" t="s">
        <v>40</v>
      </c>
      <c r="L275" s="1">
        <v>44267</v>
      </c>
      <c r="M275" s="2">
        <f t="shared" si="12"/>
        <v>2021</v>
      </c>
      <c r="N275" s="3">
        <f t="shared" si="13"/>
        <v>3</v>
      </c>
      <c r="O275" s="3">
        <f t="shared" si="14"/>
        <v>12</v>
      </c>
      <c r="P275">
        <v>70369</v>
      </c>
      <c r="Q275">
        <f>Employee_Data[[#This Row],[Annual Salary]] * (1 + Employee_Data[[#This Row],[Bonus %]])</f>
        <v>70369</v>
      </c>
      <c r="R275">
        <v>0</v>
      </c>
      <c r="S275" t="s">
        <v>23</v>
      </c>
      <c r="T275" t="s">
        <v>24</v>
      </c>
      <c r="U275" s="1"/>
    </row>
    <row r="276" spans="1:21" x14ac:dyDescent="0.25">
      <c r="A276" t="s">
        <v>653</v>
      </c>
      <c r="B276" t="s">
        <v>654</v>
      </c>
      <c r="C276" t="s">
        <v>655</v>
      </c>
      <c r="D276" t="str">
        <f>CONCATENATE(Employee_Data[[#This Row],[First Name]]," ",Employee_Data[[#This Row],[Last Name]])</f>
        <v>Landon Lopez</v>
      </c>
      <c r="E276" t="s">
        <v>28</v>
      </c>
      <c r="F276">
        <v>38</v>
      </c>
      <c r="G276">
        <f>Constante!$A$2-Employee_Data[[#This Row],[Age]]</f>
        <v>27</v>
      </c>
      <c r="H276" t="s">
        <v>49</v>
      </c>
      <c r="I276" t="s">
        <v>69</v>
      </c>
      <c r="J276" t="s">
        <v>30</v>
      </c>
      <c r="K276" t="s">
        <v>102</v>
      </c>
      <c r="L276" s="1">
        <v>39634</v>
      </c>
      <c r="M276" s="2">
        <f t="shared" si="12"/>
        <v>2008</v>
      </c>
      <c r="N276" s="3">
        <f t="shared" si="13"/>
        <v>7</v>
      </c>
      <c r="O276" s="3">
        <f t="shared" si="14"/>
        <v>5</v>
      </c>
      <c r="P276">
        <v>78056</v>
      </c>
      <c r="Q276">
        <f>Employee_Data[[#This Row],[Annual Salary]] * (1 + Employee_Data[[#This Row],[Bonus %]])</f>
        <v>78056</v>
      </c>
      <c r="R276">
        <v>0</v>
      </c>
      <c r="S276" t="s">
        <v>112</v>
      </c>
      <c r="T276" t="s">
        <v>265</v>
      </c>
      <c r="U276" s="1"/>
    </row>
    <row r="277" spans="1:21" x14ac:dyDescent="0.25">
      <c r="A277" t="s">
        <v>656</v>
      </c>
      <c r="B277" t="s">
        <v>267</v>
      </c>
      <c r="C277" t="s">
        <v>253</v>
      </c>
      <c r="D277" t="str">
        <f>CONCATENATE(Employee_Data[[#This Row],[First Name]]," ",Employee_Data[[#This Row],[Last Name]])</f>
        <v>Miles Mehta</v>
      </c>
      <c r="E277" t="s">
        <v>28</v>
      </c>
      <c r="F277">
        <v>64</v>
      </c>
      <c r="G277">
        <f>Constante!$A$2-Employee_Data[[#This Row],[Age]]</f>
        <v>1</v>
      </c>
      <c r="H277" t="s">
        <v>37</v>
      </c>
      <c r="I277" t="s">
        <v>38</v>
      </c>
      <c r="J277" t="s">
        <v>21</v>
      </c>
      <c r="K277" t="s">
        <v>31</v>
      </c>
      <c r="L277" s="1">
        <v>35187</v>
      </c>
      <c r="M277" s="2">
        <f t="shared" si="12"/>
        <v>1996</v>
      </c>
      <c r="N277" s="3">
        <f t="shared" si="13"/>
        <v>5</v>
      </c>
      <c r="O277" s="3">
        <f t="shared" si="14"/>
        <v>2</v>
      </c>
      <c r="P277">
        <v>189933</v>
      </c>
      <c r="Q277">
        <f>Employee_Data[[#This Row],[Annual Salary]] * (1 + Employee_Data[[#This Row],[Bonus %]])</f>
        <v>233617.59</v>
      </c>
      <c r="R277">
        <v>0.23</v>
      </c>
      <c r="S277" t="s">
        <v>23</v>
      </c>
      <c r="T277" t="s">
        <v>65</v>
      </c>
      <c r="U277" s="1"/>
    </row>
    <row r="278" spans="1:21" x14ac:dyDescent="0.25">
      <c r="A278" t="s">
        <v>61</v>
      </c>
      <c r="B278" t="s">
        <v>657</v>
      </c>
      <c r="C278" t="s">
        <v>342</v>
      </c>
      <c r="D278" t="str">
        <f>CONCATENATE(Employee_Data[[#This Row],[First Name]]," ",Employee_Data[[#This Row],[Last Name]])</f>
        <v>Ezra Simmons</v>
      </c>
      <c r="E278" t="s">
        <v>28</v>
      </c>
      <c r="F278">
        <v>38</v>
      </c>
      <c r="G278">
        <f>Constante!$A$2-Employee_Data[[#This Row],[Age]]</f>
        <v>27</v>
      </c>
      <c r="H278" t="s">
        <v>221</v>
      </c>
      <c r="I278" t="s">
        <v>81</v>
      </c>
      <c r="J278" t="s">
        <v>39</v>
      </c>
      <c r="K278" t="s">
        <v>40</v>
      </c>
      <c r="L278" s="1">
        <v>40360</v>
      </c>
      <c r="M278" s="2">
        <f t="shared" si="12"/>
        <v>2010</v>
      </c>
      <c r="N278" s="3">
        <f t="shared" si="13"/>
        <v>7</v>
      </c>
      <c r="O278" s="3">
        <f t="shared" si="14"/>
        <v>1</v>
      </c>
      <c r="P278">
        <v>78237</v>
      </c>
      <c r="Q278">
        <f>Employee_Data[[#This Row],[Annual Salary]] * (1 + Employee_Data[[#This Row],[Bonus %]])</f>
        <v>78237</v>
      </c>
      <c r="R278">
        <v>0</v>
      </c>
      <c r="S278" t="s">
        <v>23</v>
      </c>
      <c r="T278" t="s">
        <v>50</v>
      </c>
      <c r="U278" s="1"/>
    </row>
    <row r="279" spans="1:21" x14ac:dyDescent="0.25">
      <c r="A279" t="s">
        <v>658</v>
      </c>
      <c r="B279" t="s">
        <v>160</v>
      </c>
      <c r="C279" t="s">
        <v>659</v>
      </c>
      <c r="D279" t="str">
        <f>CONCATENATE(Employee_Data[[#This Row],[First Name]]," ",Employee_Data[[#This Row],[Last Name]])</f>
        <v>Nora Santiago</v>
      </c>
      <c r="E279" t="s">
        <v>18</v>
      </c>
      <c r="F279">
        <v>55</v>
      </c>
      <c r="G279">
        <f>Constante!$A$2-Employee_Data[[#This Row],[Age]]</f>
        <v>10</v>
      </c>
      <c r="H279" t="s">
        <v>64</v>
      </c>
      <c r="I279" t="s">
        <v>69</v>
      </c>
      <c r="J279" t="s">
        <v>21</v>
      </c>
      <c r="K279" t="s">
        <v>102</v>
      </c>
      <c r="L279" s="1">
        <v>35242</v>
      </c>
      <c r="M279" s="2">
        <f t="shared" si="12"/>
        <v>1996</v>
      </c>
      <c r="N279" s="3">
        <f t="shared" si="13"/>
        <v>6</v>
      </c>
      <c r="O279" s="3">
        <f t="shared" si="14"/>
        <v>26</v>
      </c>
      <c r="P279">
        <v>48687</v>
      </c>
      <c r="Q279">
        <f>Employee_Data[[#This Row],[Annual Salary]] * (1 + Employee_Data[[#This Row],[Bonus %]])</f>
        <v>48687</v>
      </c>
      <c r="R279">
        <v>0</v>
      </c>
      <c r="S279" t="s">
        <v>112</v>
      </c>
      <c r="T279" t="s">
        <v>119</v>
      </c>
      <c r="U279" s="1"/>
    </row>
    <row r="280" spans="1:21" x14ac:dyDescent="0.25">
      <c r="A280" t="s">
        <v>660</v>
      </c>
      <c r="B280" t="s">
        <v>157</v>
      </c>
      <c r="C280" t="s">
        <v>544</v>
      </c>
      <c r="D280" t="str">
        <f>CONCATENATE(Employee_Data[[#This Row],[First Name]]," ",Employee_Data[[#This Row],[Last Name]])</f>
        <v>Caroline Herrera</v>
      </c>
      <c r="E280" t="s">
        <v>18</v>
      </c>
      <c r="F280">
        <v>45</v>
      </c>
      <c r="G280">
        <f>Constante!$A$2-Employee_Data[[#This Row],[Age]]</f>
        <v>20</v>
      </c>
      <c r="H280" t="s">
        <v>19</v>
      </c>
      <c r="I280" t="s">
        <v>96</v>
      </c>
      <c r="J280" t="s">
        <v>30</v>
      </c>
      <c r="K280" t="s">
        <v>102</v>
      </c>
      <c r="L280" s="1">
        <v>38218</v>
      </c>
      <c r="M280" s="2">
        <f t="shared" si="12"/>
        <v>2004</v>
      </c>
      <c r="N280" s="3">
        <f t="shared" si="13"/>
        <v>8</v>
      </c>
      <c r="O280" s="3">
        <f t="shared" si="14"/>
        <v>19</v>
      </c>
      <c r="P280">
        <v>121065</v>
      </c>
      <c r="Q280">
        <f>Employee_Data[[#This Row],[Annual Salary]] * (1 + Employee_Data[[#This Row],[Bonus %]])</f>
        <v>139224.75</v>
      </c>
      <c r="R280">
        <v>0.15</v>
      </c>
      <c r="S280" t="s">
        <v>112</v>
      </c>
      <c r="T280" t="s">
        <v>119</v>
      </c>
      <c r="U280" s="1"/>
    </row>
    <row r="281" spans="1:21" x14ac:dyDescent="0.25">
      <c r="A281" t="s">
        <v>661</v>
      </c>
      <c r="B281" t="s">
        <v>104</v>
      </c>
      <c r="C281" t="s">
        <v>662</v>
      </c>
      <c r="D281" t="str">
        <f>CONCATENATE(Employee_Data[[#This Row],[First Name]]," ",Employee_Data[[#This Row],[Last Name]])</f>
        <v>David Owens</v>
      </c>
      <c r="E281" t="s">
        <v>28</v>
      </c>
      <c r="F281">
        <v>43</v>
      </c>
      <c r="G281">
        <f>Constante!$A$2-Employee_Data[[#This Row],[Age]]</f>
        <v>22</v>
      </c>
      <c r="H281" t="s">
        <v>49</v>
      </c>
      <c r="I281" t="s">
        <v>55</v>
      </c>
      <c r="J281" t="s">
        <v>56</v>
      </c>
      <c r="K281" t="s">
        <v>22</v>
      </c>
      <c r="L281" s="1">
        <v>38093</v>
      </c>
      <c r="M281" s="2">
        <f t="shared" si="12"/>
        <v>2004</v>
      </c>
      <c r="N281" s="3">
        <f t="shared" si="13"/>
        <v>4</v>
      </c>
      <c r="O281" s="3">
        <f t="shared" si="14"/>
        <v>16</v>
      </c>
      <c r="P281">
        <v>94246</v>
      </c>
      <c r="Q281">
        <f>Employee_Data[[#This Row],[Annual Salary]] * (1 + Employee_Data[[#This Row],[Bonus %]])</f>
        <v>94246</v>
      </c>
      <c r="R281">
        <v>0</v>
      </c>
      <c r="S281" t="s">
        <v>23</v>
      </c>
      <c r="T281" t="s">
        <v>47</v>
      </c>
      <c r="U281" s="1"/>
    </row>
    <row r="282" spans="1:21" x14ac:dyDescent="0.25">
      <c r="A282" t="s">
        <v>351</v>
      </c>
      <c r="B282" t="s">
        <v>439</v>
      </c>
      <c r="C282" t="s">
        <v>493</v>
      </c>
      <c r="D282" t="str">
        <f>CONCATENATE(Employee_Data[[#This Row],[First Name]]," ",Employee_Data[[#This Row],[Last Name]])</f>
        <v>Avery Yee</v>
      </c>
      <c r="E282" t="s">
        <v>18</v>
      </c>
      <c r="F282">
        <v>34</v>
      </c>
      <c r="G282">
        <f>Constante!$A$2-Employee_Data[[#This Row],[Age]]</f>
        <v>31</v>
      </c>
      <c r="H282" t="s">
        <v>392</v>
      </c>
      <c r="I282" t="s">
        <v>20</v>
      </c>
      <c r="J282" t="s">
        <v>30</v>
      </c>
      <c r="K282" t="s">
        <v>31</v>
      </c>
      <c r="L282" s="1">
        <v>42512</v>
      </c>
      <c r="M282" s="2">
        <f t="shared" si="12"/>
        <v>2016</v>
      </c>
      <c r="N282" s="3">
        <f t="shared" si="13"/>
        <v>5</v>
      </c>
      <c r="O282" s="3">
        <f t="shared" si="14"/>
        <v>22</v>
      </c>
      <c r="P282">
        <v>44614</v>
      </c>
      <c r="Q282">
        <f>Employee_Data[[#This Row],[Annual Salary]] * (1 + Employee_Data[[#This Row],[Bonus %]])</f>
        <v>44614</v>
      </c>
      <c r="R282">
        <v>0</v>
      </c>
      <c r="S282" t="s">
        <v>23</v>
      </c>
      <c r="T282" t="s">
        <v>65</v>
      </c>
      <c r="U282" s="1"/>
    </row>
    <row r="283" spans="1:21" x14ac:dyDescent="0.25">
      <c r="A283" t="s">
        <v>663</v>
      </c>
      <c r="B283" t="s">
        <v>314</v>
      </c>
      <c r="C283" t="s">
        <v>447</v>
      </c>
      <c r="D283" t="str">
        <f>CONCATENATE(Employee_Data[[#This Row],[First Name]]," ",Employee_Data[[#This Row],[Last Name]])</f>
        <v>Xavier Park</v>
      </c>
      <c r="E283" t="s">
        <v>28</v>
      </c>
      <c r="F283">
        <v>40</v>
      </c>
      <c r="G283">
        <f>Constante!$A$2-Employee_Data[[#This Row],[Age]]</f>
        <v>25</v>
      </c>
      <c r="H283" t="s">
        <v>95</v>
      </c>
      <c r="I283" t="s">
        <v>20</v>
      </c>
      <c r="J283" t="s">
        <v>21</v>
      </c>
      <c r="K283" t="s">
        <v>31</v>
      </c>
      <c r="L283" s="1">
        <v>44143</v>
      </c>
      <c r="M283" s="2">
        <f t="shared" si="12"/>
        <v>2020</v>
      </c>
      <c r="N283" s="3">
        <f t="shared" si="13"/>
        <v>11</v>
      </c>
      <c r="O283" s="3">
        <f t="shared" si="14"/>
        <v>8</v>
      </c>
      <c r="P283">
        <v>234469</v>
      </c>
      <c r="Q283">
        <f>Employee_Data[[#This Row],[Annual Salary]] * (1 + Employee_Data[[#This Row],[Bonus %]])</f>
        <v>307154.39</v>
      </c>
      <c r="R283">
        <v>0.31</v>
      </c>
      <c r="S283" t="s">
        <v>32</v>
      </c>
      <c r="T283" t="s">
        <v>166</v>
      </c>
      <c r="U283" s="1"/>
    </row>
    <row r="284" spans="1:21" x14ac:dyDescent="0.25">
      <c r="A284" t="s">
        <v>664</v>
      </c>
      <c r="B284" t="s">
        <v>508</v>
      </c>
      <c r="C284" t="s">
        <v>277</v>
      </c>
      <c r="D284" t="str">
        <f>CONCATENATE(Employee_Data[[#This Row],[First Name]]," ",Employee_Data[[#This Row],[Last Name]])</f>
        <v>Asher Morales</v>
      </c>
      <c r="E284" t="s">
        <v>28</v>
      </c>
      <c r="F284">
        <v>52</v>
      </c>
      <c r="G284">
        <f>Constante!$A$2-Employee_Data[[#This Row],[Age]]</f>
        <v>13</v>
      </c>
      <c r="H284" t="s">
        <v>221</v>
      </c>
      <c r="I284" t="s">
        <v>81</v>
      </c>
      <c r="J284" t="s">
        <v>21</v>
      </c>
      <c r="K284" t="s">
        <v>102</v>
      </c>
      <c r="L284" s="1">
        <v>44022</v>
      </c>
      <c r="M284" s="2">
        <f t="shared" si="12"/>
        <v>2020</v>
      </c>
      <c r="N284" s="3">
        <f t="shared" si="13"/>
        <v>7</v>
      </c>
      <c r="O284" s="3">
        <f t="shared" si="14"/>
        <v>10</v>
      </c>
      <c r="P284">
        <v>88272</v>
      </c>
      <c r="Q284">
        <f>Employee_Data[[#This Row],[Annual Salary]] * (1 + Employee_Data[[#This Row],[Bonus %]])</f>
        <v>88272</v>
      </c>
      <c r="R284">
        <v>0</v>
      </c>
      <c r="S284" t="s">
        <v>112</v>
      </c>
      <c r="T284" t="s">
        <v>265</v>
      </c>
      <c r="U284" s="1"/>
    </row>
    <row r="285" spans="1:21" x14ac:dyDescent="0.25">
      <c r="A285" t="s">
        <v>665</v>
      </c>
      <c r="B285" t="s">
        <v>476</v>
      </c>
      <c r="C285" t="s">
        <v>666</v>
      </c>
      <c r="D285" t="str">
        <f>CONCATENATE(Employee_Data[[#This Row],[First Name]]," ",Employee_Data[[#This Row],[Last Name]])</f>
        <v>Mason Cao</v>
      </c>
      <c r="E285" t="s">
        <v>28</v>
      </c>
      <c r="F285">
        <v>52</v>
      </c>
      <c r="G285">
        <f>Constante!$A$2-Employee_Data[[#This Row],[Age]]</f>
        <v>13</v>
      </c>
      <c r="H285" t="s">
        <v>153</v>
      </c>
      <c r="I285" t="s">
        <v>38</v>
      </c>
      <c r="J285" t="s">
        <v>56</v>
      </c>
      <c r="K285" t="s">
        <v>31</v>
      </c>
      <c r="L285" s="1">
        <v>42992</v>
      </c>
      <c r="M285" s="2">
        <f t="shared" si="12"/>
        <v>2017</v>
      </c>
      <c r="N285" s="3">
        <f t="shared" si="13"/>
        <v>9</v>
      </c>
      <c r="O285" s="3">
        <f t="shared" si="14"/>
        <v>14</v>
      </c>
      <c r="P285">
        <v>74449</v>
      </c>
      <c r="Q285">
        <f>Employee_Data[[#This Row],[Annual Salary]] * (1 + Employee_Data[[#This Row],[Bonus %]])</f>
        <v>74449</v>
      </c>
      <c r="R285">
        <v>0</v>
      </c>
      <c r="S285" t="s">
        <v>32</v>
      </c>
      <c r="T285" t="s">
        <v>140</v>
      </c>
      <c r="U285" s="1"/>
    </row>
    <row r="286" spans="1:21" x14ac:dyDescent="0.25">
      <c r="A286" t="s">
        <v>667</v>
      </c>
      <c r="B286" t="s">
        <v>52</v>
      </c>
      <c r="C286" t="s">
        <v>412</v>
      </c>
      <c r="D286" t="str">
        <f>CONCATENATE(Employee_Data[[#This Row],[First Name]]," ",Employee_Data[[#This Row],[Last Name]])</f>
        <v>Joshua Fong</v>
      </c>
      <c r="E286" t="s">
        <v>28</v>
      </c>
      <c r="F286">
        <v>47</v>
      </c>
      <c r="G286">
        <f>Constante!$A$2-Employee_Data[[#This Row],[Age]]</f>
        <v>18</v>
      </c>
      <c r="H286" t="s">
        <v>95</v>
      </c>
      <c r="I286" t="s">
        <v>81</v>
      </c>
      <c r="J286" t="s">
        <v>39</v>
      </c>
      <c r="K286" t="s">
        <v>31</v>
      </c>
      <c r="L286" s="1">
        <v>41071</v>
      </c>
      <c r="M286" s="2">
        <f t="shared" si="12"/>
        <v>2012</v>
      </c>
      <c r="N286" s="3">
        <f t="shared" si="13"/>
        <v>6</v>
      </c>
      <c r="O286" s="3">
        <f t="shared" si="14"/>
        <v>11</v>
      </c>
      <c r="P286">
        <v>222941</v>
      </c>
      <c r="Q286">
        <f>Employee_Data[[#This Row],[Annual Salary]] * (1 + Employee_Data[[#This Row],[Bonus %]])</f>
        <v>309887.99000000005</v>
      </c>
      <c r="R286">
        <v>0.39</v>
      </c>
      <c r="S286" t="s">
        <v>32</v>
      </c>
      <c r="T286" t="s">
        <v>140</v>
      </c>
      <c r="U286" s="1"/>
    </row>
    <row r="287" spans="1:21" x14ac:dyDescent="0.25">
      <c r="A287" t="s">
        <v>668</v>
      </c>
      <c r="B287" t="s">
        <v>484</v>
      </c>
      <c r="C287" t="s">
        <v>135</v>
      </c>
      <c r="D287" t="str">
        <f>CONCATENATE(Employee_Data[[#This Row],[First Name]]," ",Employee_Data[[#This Row],[Last Name]])</f>
        <v>Maria Chin</v>
      </c>
      <c r="E287" t="s">
        <v>18</v>
      </c>
      <c r="F287">
        <v>65</v>
      </c>
      <c r="G287">
        <f>Constante!$A$2-Employee_Data[[#This Row],[Age]]</f>
        <v>0</v>
      </c>
      <c r="H287" t="s">
        <v>64</v>
      </c>
      <c r="I287" t="s">
        <v>96</v>
      </c>
      <c r="J287" t="s">
        <v>30</v>
      </c>
      <c r="K287" t="s">
        <v>31</v>
      </c>
      <c r="L287" s="1">
        <v>41543</v>
      </c>
      <c r="M287" s="2">
        <f t="shared" si="12"/>
        <v>2013</v>
      </c>
      <c r="N287" s="3">
        <f t="shared" si="13"/>
        <v>9</v>
      </c>
      <c r="O287" s="3">
        <f t="shared" si="14"/>
        <v>26</v>
      </c>
      <c r="P287">
        <v>50341</v>
      </c>
      <c r="Q287">
        <f>Employee_Data[[#This Row],[Annual Salary]] * (1 + Employee_Data[[#This Row],[Bonus %]])</f>
        <v>50341</v>
      </c>
      <c r="R287">
        <v>0</v>
      </c>
      <c r="S287" t="s">
        <v>32</v>
      </c>
      <c r="T287" t="s">
        <v>140</v>
      </c>
      <c r="U287" s="1"/>
    </row>
    <row r="288" spans="1:21" x14ac:dyDescent="0.25">
      <c r="A288" t="s">
        <v>669</v>
      </c>
      <c r="B288" t="s">
        <v>115</v>
      </c>
      <c r="C288" t="s">
        <v>670</v>
      </c>
      <c r="D288" t="str">
        <f>CONCATENATE(Employee_Data[[#This Row],[First Name]]," ",Employee_Data[[#This Row],[Last Name]])</f>
        <v>Eva Garcia</v>
      </c>
      <c r="E288" t="s">
        <v>18</v>
      </c>
      <c r="F288">
        <v>31</v>
      </c>
      <c r="G288">
        <f>Constante!$A$2-Employee_Data[[#This Row],[Age]]</f>
        <v>34</v>
      </c>
      <c r="H288" t="s">
        <v>204</v>
      </c>
      <c r="I288" t="s">
        <v>76</v>
      </c>
      <c r="J288" t="s">
        <v>56</v>
      </c>
      <c r="K288" t="s">
        <v>102</v>
      </c>
      <c r="L288" s="1">
        <v>44297</v>
      </c>
      <c r="M288" s="2">
        <f t="shared" si="12"/>
        <v>2021</v>
      </c>
      <c r="N288" s="3">
        <f t="shared" si="13"/>
        <v>4</v>
      </c>
      <c r="O288" s="3">
        <f t="shared" si="14"/>
        <v>11</v>
      </c>
      <c r="P288">
        <v>72235</v>
      </c>
      <c r="Q288">
        <f>Employee_Data[[#This Row],[Annual Salary]] * (1 + Employee_Data[[#This Row],[Bonus %]])</f>
        <v>72235</v>
      </c>
      <c r="R288">
        <v>0</v>
      </c>
      <c r="S288" t="s">
        <v>112</v>
      </c>
      <c r="T288" t="s">
        <v>113</v>
      </c>
      <c r="U288" s="1"/>
    </row>
    <row r="289" spans="1:21" x14ac:dyDescent="0.25">
      <c r="A289" t="s">
        <v>671</v>
      </c>
      <c r="B289" t="s">
        <v>252</v>
      </c>
      <c r="C289" t="s">
        <v>553</v>
      </c>
      <c r="D289" t="str">
        <f>CONCATENATE(Employee_Data[[#This Row],[First Name]]," ",Employee_Data[[#This Row],[Last Name]])</f>
        <v>Anna Molina</v>
      </c>
      <c r="E289" t="s">
        <v>18</v>
      </c>
      <c r="F289">
        <v>41</v>
      </c>
      <c r="G289">
        <f>Constante!$A$2-Employee_Data[[#This Row],[Age]]</f>
        <v>24</v>
      </c>
      <c r="H289" t="s">
        <v>49</v>
      </c>
      <c r="I289" t="s">
        <v>69</v>
      </c>
      <c r="J289" t="s">
        <v>56</v>
      </c>
      <c r="K289" t="s">
        <v>102</v>
      </c>
      <c r="L289" s="1">
        <v>42533</v>
      </c>
      <c r="M289" s="2">
        <f t="shared" si="12"/>
        <v>2016</v>
      </c>
      <c r="N289" s="3">
        <f t="shared" si="13"/>
        <v>6</v>
      </c>
      <c r="O289" s="3">
        <f t="shared" si="14"/>
        <v>12</v>
      </c>
      <c r="P289">
        <v>70165</v>
      </c>
      <c r="Q289">
        <f>Employee_Data[[#This Row],[Annual Salary]] * (1 + Employee_Data[[#This Row],[Bonus %]])</f>
        <v>70165</v>
      </c>
      <c r="R289">
        <v>0</v>
      </c>
      <c r="S289" t="s">
        <v>23</v>
      </c>
      <c r="T289" t="s">
        <v>105</v>
      </c>
      <c r="U289" s="1"/>
    </row>
    <row r="290" spans="1:21" x14ac:dyDescent="0.25">
      <c r="A290" t="s">
        <v>672</v>
      </c>
      <c r="B290" t="s">
        <v>118</v>
      </c>
      <c r="C290" t="s">
        <v>430</v>
      </c>
      <c r="D290" t="str">
        <f>CONCATENATE(Employee_Data[[#This Row],[First Name]]," ",Employee_Data[[#This Row],[Last Name]])</f>
        <v>Logan Bryant</v>
      </c>
      <c r="E290" t="s">
        <v>28</v>
      </c>
      <c r="F290">
        <v>30</v>
      </c>
      <c r="G290">
        <f>Constante!$A$2-Employee_Data[[#This Row],[Age]]</f>
        <v>35</v>
      </c>
      <c r="H290" t="s">
        <v>19</v>
      </c>
      <c r="I290" t="s">
        <v>96</v>
      </c>
      <c r="J290" t="s">
        <v>39</v>
      </c>
      <c r="K290" t="s">
        <v>40</v>
      </c>
      <c r="L290" s="1">
        <v>44030</v>
      </c>
      <c r="M290" s="2">
        <f t="shared" si="12"/>
        <v>2020</v>
      </c>
      <c r="N290" s="3">
        <f t="shared" si="13"/>
        <v>7</v>
      </c>
      <c r="O290" s="3">
        <f t="shared" si="14"/>
        <v>18</v>
      </c>
      <c r="P290">
        <v>148485</v>
      </c>
      <c r="Q290">
        <f>Employee_Data[[#This Row],[Annual Salary]] * (1 + Employee_Data[[#This Row],[Bonus %]])</f>
        <v>170757.75</v>
      </c>
      <c r="R290">
        <v>0.15</v>
      </c>
      <c r="S290" t="s">
        <v>23</v>
      </c>
      <c r="T290" t="s">
        <v>65</v>
      </c>
      <c r="U290" s="1"/>
    </row>
    <row r="291" spans="1:21" x14ac:dyDescent="0.25">
      <c r="A291" t="s">
        <v>673</v>
      </c>
      <c r="B291" t="s">
        <v>259</v>
      </c>
      <c r="C291" t="s">
        <v>580</v>
      </c>
      <c r="D291" t="str">
        <f>CONCATENATE(Employee_Data[[#This Row],[First Name]]," ",Employee_Data[[#This Row],[Last Name]])</f>
        <v>Isla Han</v>
      </c>
      <c r="E291" t="s">
        <v>18</v>
      </c>
      <c r="F291">
        <v>58</v>
      </c>
      <c r="G291">
        <f>Constante!$A$2-Employee_Data[[#This Row],[Age]]</f>
        <v>7</v>
      </c>
      <c r="H291" t="s">
        <v>29</v>
      </c>
      <c r="I291" t="s">
        <v>20</v>
      </c>
      <c r="J291" t="s">
        <v>30</v>
      </c>
      <c r="K291" t="s">
        <v>31</v>
      </c>
      <c r="L291" s="1">
        <v>38521</v>
      </c>
      <c r="M291" s="2">
        <f t="shared" si="12"/>
        <v>2005</v>
      </c>
      <c r="N291" s="3">
        <f t="shared" si="13"/>
        <v>6</v>
      </c>
      <c r="O291" s="3">
        <f t="shared" si="14"/>
        <v>18</v>
      </c>
      <c r="P291">
        <v>86089</v>
      </c>
      <c r="Q291">
        <f>Employee_Data[[#This Row],[Annual Salary]] * (1 + Employee_Data[[#This Row],[Bonus %]])</f>
        <v>86089</v>
      </c>
      <c r="R291">
        <v>0</v>
      </c>
      <c r="S291" t="s">
        <v>23</v>
      </c>
      <c r="T291" t="s">
        <v>41</v>
      </c>
      <c r="U291" s="1"/>
    </row>
    <row r="292" spans="1:21" x14ac:dyDescent="0.25">
      <c r="A292" t="s">
        <v>674</v>
      </c>
      <c r="B292" t="s">
        <v>675</v>
      </c>
      <c r="C292" t="s">
        <v>583</v>
      </c>
      <c r="D292" t="str">
        <f>CONCATENATE(Employee_Data[[#This Row],[First Name]]," ",Employee_Data[[#This Row],[Last Name]])</f>
        <v>Christopher Vega</v>
      </c>
      <c r="E292" t="s">
        <v>28</v>
      </c>
      <c r="F292">
        <v>54</v>
      </c>
      <c r="G292">
        <f>Constante!$A$2-Employee_Data[[#This Row],[Age]]</f>
        <v>11</v>
      </c>
      <c r="H292" t="s">
        <v>139</v>
      </c>
      <c r="I292" t="s">
        <v>81</v>
      </c>
      <c r="J292" t="s">
        <v>21</v>
      </c>
      <c r="K292" t="s">
        <v>102</v>
      </c>
      <c r="L292" s="1">
        <v>39382</v>
      </c>
      <c r="M292" s="2">
        <f t="shared" si="12"/>
        <v>2007</v>
      </c>
      <c r="N292" s="3">
        <f t="shared" si="13"/>
        <v>10</v>
      </c>
      <c r="O292" s="3">
        <f t="shared" si="14"/>
        <v>27</v>
      </c>
      <c r="P292">
        <v>106313</v>
      </c>
      <c r="Q292">
        <f>Employee_Data[[#This Row],[Annual Salary]] * (1 + Employee_Data[[#This Row],[Bonus %]])</f>
        <v>122259.95</v>
      </c>
      <c r="R292">
        <v>0.15</v>
      </c>
      <c r="S292" t="s">
        <v>23</v>
      </c>
      <c r="T292" t="s">
        <v>41</v>
      </c>
      <c r="U292" s="1"/>
    </row>
    <row r="293" spans="1:21" x14ac:dyDescent="0.25">
      <c r="A293" t="s">
        <v>676</v>
      </c>
      <c r="B293" t="s">
        <v>677</v>
      </c>
      <c r="C293" t="s">
        <v>447</v>
      </c>
      <c r="D293" t="str">
        <f>CONCATENATE(Employee_Data[[#This Row],[First Name]]," ",Employee_Data[[#This Row],[Last Name]])</f>
        <v>Lillian Park</v>
      </c>
      <c r="E293" t="s">
        <v>18</v>
      </c>
      <c r="F293">
        <v>40</v>
      </c>
      <c r="G293">
        <f>Constante!$A$2-Employee_Data[[#This Row],[Age]]</f>
        <v>25</v>
      </c>
      <c r="H293" t="s">
        <v>64</v>
      </c>
      <c r="I293" t="s">
        <v>96</v>
      </c>
      <c r="J293" t="s">
        <v>21</v>
      </c>
      <c r="K293" t="s">
        <v>31</v>
      </c>
      <c r="L293" s="1">
        <v>44251</v>
      </c>
      <c r="M293" s="2">
        <f t="shared" si="12"/>
        <v>2021</v>
      </c>
      <c r="N293" s="3">
        <f t="shared" si="13"/>
        <v>2</v>
      </c>
      <c r="O293" s="3">
        <f t="shared" si="14"/>
        <v>24</v>
      </c>
      <c r="P293">
        <v>46833</v>
      </c>
      <c r="Q293">
        <f>Employee_Data[[#This Row],[Annual Salary]] * (1 + Employee_Data[[#This Row],[Bonus %]])</f>
        <v>46833</v>
      </c>
      <c r="R293">
        <v>0</v>
      </c>
      <c r="S293" t="s">
        <v>32</v>
      </c>
      <c r="T293" t="s">
        <v>166</v>
      </c>
      <c r="U293" s="1">
        <v>44510</v>
      </c>
    </row>
    <row r="294" spans="1:21" x14ac:dyDescent="0.25">
      <c r="A294" t="s">
        <v>678</v>
      </c>
      <c r="B294" t="s">
        <v>181</v>
      </c>
      <c r="C294" t="s">
        <v>431</v>
      </c>
      <c r="D294" t="str">
        <f>CONCATENATE(Employee_Data[[#This Row],[First Name]]," ",Employee_Data[[#This Row],[Last Name]])</f>
        <v>Kennedy Zhang</v>
      </c>
      <c r="E294" t="s">
        <v>18</v>
      </c>
      <c r="F294">
        <v>63</v>
      </c>
      <c r="G294">
        <f>Constante!$A$2-Employee_Data[[#This Row],[Age]]</f>
        <v>2</v>
      </c>
      <c r="H294" t="s">
        <v>37</v>
      </c>
      <c r="I294" t="s">
        <v>38</v>
      </c>
      <c r="J294" t="s">
        <v>21</v>
      </c>
      <c r="K294" t="s">
        <v>31</v>
      </c>
      <c r="L294" s="1">
        <v>36826</v>
      </c>
      <c r="M294" s="2">
        <f t="shared" si="12"/>
        <v>2000</v>
      </c>
      <c r="N294" s="3">
        <f t="shared" si="13"/>
        <v>10</v>
      </c>
      <c r="O294" s="3">
        <f t="shared" si="14"/>
        <v>27</v>
      </c>
      <c r="P294">
        <v>15532</v>
      </c>
      <c r="Q294">
        <f>Employee_Data[[#This Row],[Annual Salary]] * (1 + Employee_Data[[#This Row],[Bonus %]])</f>
        <v>18172.439999999999</v>
      </c>
      <c r="R294">
        <v>0.17</v>
      </c>
      <c r="S294" t="s">
        <v>32</v>
      </c>
      <c r="T294" t="s">
        <v>33</v>
      </c>
      <c r="U294" s="1"/>
    </row>
    <row r="295" spans="1:21" x14ac:dyDescent="0.25">
      <c r="A295" t="s">
        <v>679</v>
      </c>
      <c r="B295" t="s">
        <v>83</v>
      </c>
      <c r="C295" t="s">
        <v>580</v>
      </c>
      <c r="D295" t="str">
        <f>CONCATENATE(Employee_Data[[#This Row],[First Name]]," ",Employee_Data[[#This Row],[Last Name]])</f>
        <v>Eli Han</v>
      </c>
      <c r="E295" t="s">
        <v>28</v>
      </c>
      <c r="F295">
        <v>40</v>
      </c>
      <c r="G295">
        <f>Constante!$A$2-Employee_Data[[#This Row],[Age]]</f>
        <v>25</v>
      </c>
      <c r="H295" t="s">
        <v>49</v>
      </c>
      <c r="I295" t="s">
        <v>69</v>
      </c>
      <c r="J295" t="s">
        <v>30</v>
      </c>
      <c r="K295" t="s">
        <v>31</v>
      </c>
      <c r="L295" s="1">
        <v>42384</v>
      </c>
      <c r="M295" s="2">
        <f t="shared" si="12"/>
        <v>2016</v>
      </c>
      <c r="N295" s="3">
        <f t="shared" si="13"/>
        <v>1</v>
      </c>
      <c r="O295" s="3">
        <f t="shared" si="14"/>
        <v>15</v>
      </c>
      <c r="P295">
        <v>89984</v>
      </c>
      <c r="Q295">
        <f>Employee_Data[[#This Row],[Annual Salary]] * (1 + Employee_Data[[#This Row],[Bonus %]])</f>
        <v>89984</v>
      </c>
      <c r="R295">
        <v>0</v>
      </c>
      <c r="S295" t="s">
        <v>32</v>
      </c>
      <c r="T295" t="s">
        <v>166</v>
      </c>
      <c r="U295" s="1"/>
    </row>
    <row r="296" spans="1:21" x14ac:dyDescent="0.25">
      <c r="A296" t="s">
        <v>680</v>
      </c>
      <c r="B296" t="s">
        <v>681</v>
      </c>
      <c r="C296" t="s">
        <v>682</v>
      </c>
      <c r="D296" t="str">
        <f>CONCATENATE(Employee_Data[[#This Row],[First Name]]," ",Employee_Data[[#This Row],[Last Name]])</f>
        <v>Julia Pham</v>
      </c>
      <c r="E296" t="s">
        <v>18</v>
      </c>
      <c r="F296">
        <v>65</v>
      </c>
      <c r="G296">
        <f>Constante!$A$2-Employee_Data[[#This Row],[Age]]</f>
        <v>0</v>
      </c>
      <c r="H296" t="s">
        <v>139</v>
      </c>
      <c r="I296" t="s">
        <v>81</v>
      </c>
      <c r="J296" t="s">
        <v>39</v>
      </c>
      <c r="K296" t="s">
        <v>31</v>
      </c>
      <c r="L296" s="1">
        <v>38792</v>
      </c>
      <c r="M296" s="2">
        <f t="shared" si="12"/>
        <v>2006</v>
      </c>
      <c r="N296" s="3">
        <f t="shared" si="13"/>
        <v>3</v>
      </c>
      <c r="O296" s="3">
        <f t="shared" si="14"/>
        <v>16</v>
      </c>
      <c r="P296">
        <v>83756</v>
      </c>
      <c r="Q296">
        <f>Employee_Data[[#This Row],[Annual Salary]] * (1 + Employee_Data[[#This Row],[Bonus %]])</f>
        <v>95481.840000000011</v>
      </c>
      <c r="R296">
        <v>0.14000000000000001</v>
      </c>
      <c r="S296" t="s">
        <v>32</v>
      </c>
      <c r="T296" t="s">
        <v>88</v>
      </c>
      <c r="U296" s="1"/>
    </row>
    <row r="297" spans="1:21" x14ac:dyDescent="0.25">
      <c r="A297" t="s">
        <v>683</v>
      </c>
      <c r="B297" t="s">
        <v>684</v>
      </c>
      <c r="C297" t="s">
        <v>334</v>
      </c>
      <c r="D297" t="str">
        <f>CONCATENATE(Employee_Data[[#This Row],[First Name]]," ",Employee_Data[[#This Row],[Last Name]])</f>
        <v>Hailey Shin</v>
      </c>
      <c r="E297" t="s">
        <v>18</v>
      </c>
      <c r="F297">
        <v>57</v>
      </c>
      <c r="G297">
        <f>Constante!$A$2-Employee_Data[[#This Row],[Age]]</f>
        <v>8</v>
      </c>
      <c r="H297" t="s">
        <v>37</v>
      </c>
      <c r="I297" t="s">
        <v>76</v>
      </c>
      <c r="J297" t="s">
        <v>56</v>
      </c>
      <c r="K297" t="s">
        <v>31</v>
      </c>
      <c r="L297" s="1">
        <v>42667</v>
      </c>
      <c r="M297" s="2">
        <f t="shared" si="12"/>
        <v>2016</v>
      </c>
      <c r="N297" s="3">
        <f t="shared" si="13"/>
        <v>10</v>
      </c>
      <c r="O297" s="3">
        <f t="shared" si="14"/>
        <v>24</v>
      </c>
      <c r="P297">
        <v>176324</v>
      </c>
      <c r="Q297">
        <f>Employee_Data[[#This Row],[Annual Salary]] * (1 + Employee_Data[[#This Row],[Bonus %]])</f>
        <v>216878.52</v>
      </c>
      <c r="R297">
        <v>0.23</v>
      </c>
      <c r="S297" t="s">
        <v>32</v>
      </c>
      <c r="T297" t="s">
        <v>88</v>
      </c>
      <c r="U297" s="1"/>
    </row>
    <row r="298" spans="1:21" x14ac:dyDescent="0.25">
      <c r="A298" t="s">
        <v>685</v>
      </c>
      <c r="B298" t="s">
        <v>341</v>
      </c>
      <c r="C298" t="s">
        <v>578</v>
      </c>
      <c r="D298" t="str">
        <f>CONCATENATE(Employee_Data[[#This Row],[First Name]]," ",Employee_Data[[#This Row],[Last Name]])</f>
        <v>Connor Grant</v>
      </c>
      <c r="E298" t="s">
        <v>28</v>
      </c>
      <c r="F298">
        <v>27</v>
      </c>
      <c r="G298">
        <f>Constante!$A$2-Employee_Data[[#This Row],[Age]]</f>
        <v>38</v>
      </c>
      <c r="H298" t="s">
        <v>49</v>
      </c>
      <c r="I298" t="s">
        <v>69</v>
      </c>
      <c r="J298" t="s">
        <v>39</v>
      </c>
      <c r="K298" t="s">
        <v>40</v>
      </c>
      <c r="L298" s="1">
        <v>44482</v>
      </c>
      <c r="M298" s="2">
        <f t="shared" si="12"/>
        <v>2021</v>
      </c>
      <c r="N298" s="3">
        <f t="shared" si="13"/>
        <v>10</v>
      </c>
      <c r="O298" s="3">
        <f t="shared" si="14"/>
        <v>13</v>
      </c>
      <c r="P298">
        <v>74077</v>
      </c>
      <c r="Q298">
        <f>Employee_Data[[#This Row],[Annual Salary]] * (1 + Employee_Data[[#This Row],[Bonus %]])</f>
        <v>74077</v>
      </c>
      <c r="R298">
        <v>0</v>
      </c>
      <c r="S298" t="s">
        <v>23</v>
      </c>
      <c r="T298" t="s">
        <v>24</v>
      </c>
      <c r="U298" s="1"/>
    </row>
    <row r="299" spans="1:21" x14ac:dyDescent="0.25">
      <c r="A299" t="s">
        <v>686</v>
      </c>
      <c r="B299" t="s">
        <v>235</v>
      </c>
      <c r="C299" t="s">
        <v>662</v>
      </c>
      <c r="D299" t="str">
        <f>CONCATENATE(Employee_Data[[#This Row],[First Name]]," ",Employee_Data[[#This Row],[Last Name]])</f>
        <v>Natalia Owens</v>
      </c>
      <c r="E299" t="s">
        <v>18</v>
      </c>
      <c r="F299">
        <v>31</v>
      </c>
      <c r="G299">
        <f>Constante!$A$2-Employee_Data[[#This Row],[Age]]</f>
        <v>34</v>
      </c>
      <c r="H299" t="s">
        <v>60</v>
      </c>
      <c r="I299" t="s">
        <v>76</v>
      </c>
      <c r="J299" t="s">
        <v>30</v>
      </c>
      <c r="K299" t="s">
        <v>40</v>
      </c>
      <c r="L299" s="1">
        <v>44214</v>
      </c>
      <c r="M299" s="2">
        <f t="shared" si="12"/>
        <v>2021</v>
      </c>
      <c r="N299" s="3">
        <f t="shared" si="13"/>
        <v>1</v>
      </c>
      <c r="O299" s="3">
        <f t="shared" si="14"/>
        <v>18</v>
      </c>
      <c r="P299">
        <v>104162</v>
      </c>
      <c r="Q299">
        <f>Employee_Data[[#This Row],[Annual Salary]] * (1 + Employee_Data[[#This Row],[Bonus %]])</f>
        <v>111453.34000000001</v>
      </c>
      <c r="R299">
        <v>7.0000000000000007E-2</v>
      </c>
      <c r="S299" t="s">
        <v>23</v>
      </c>
      <c r="T299" t="s">
        <v>47</v>
      </c>
      <c r="U299" s="1"/>
    </row>
    <row r="300" spans="1:21" x14ac:dyDescent="0.25">
      <c r="A300" t="s">
        <v>687</v>
      </c>
      <c r="B300" t="s">
        <v>484</v>
      </c>
      <c r="C300" t="s">
        <v>688</v>
      </c>
      <c r="D300" t="str">
        <f>CONCATENATE(Employee_Data[[#This Row],[First Name]]," ",Employee_Data[[#This Row],[Last Name]])</f>
        <v>Maria He</v>
      </c>
      <c r="E300" t="s">
        <v>18</v>
      </c>
      <c r="F300">
        <v>45</v>
      </c>
      <c r="G300">
        <f>Constante!$A$2-Employee_Data[[#This Row],[Age]]</f>
        <v>20</v>
      </c>
      <c r="H300" t="s">
        <v>499</v>
      </c>
      <c r="I300" t="s">
        <v>20</v>
      </c>
      <c r="J300" t="s">
        <v>56</v>
      </c>
      <c r="K300" t="s">
        <v>31</v>
      </c>
      <c r="L300" s="1">
        <v>40418</v>
      </c>
      <c r="M300" s="2">
        <f t="shared" si="12"/>
        <v>2010</v>
      </c>
      <c r="N300" s="3">
        <f t="shared" si="13"/>
        <v>8</v>
      </c>
      <c r="O300" s="3">
        <f t="shared" si="14"/>
        <v>28</v>
      </c>
      <c r="P300">
        <v>82162</v>
      </c>
      <c r="Q300">
        <f>Employee_Data[[#This Row],[Annual Salary]] * (1 + Employee_Data[[#This Row],[Bonus %]])</f>
        <v>82162</v>
      </c>
      <c r="R300">
        <v>0</v>
      </c>
      <c r="S300" t="s">
        <v>32</v>
      </c>
      <c r="T300" t="s">
        <v>140</v>
      </c>
      <c r="U300" s="1">
        <v>44107</v>
      </c>
    </row>
    <row r="301" spans="1:21" x14ac:dyDescent="0.25">
      <c r="A301" t="s">
        <v>689</v>
      </c>
      <c r="B301" t="s">
        <v>257</v>
      </c>
      <c r="C301" t="s">
        <v>690</v>
      </c>
      <c r="D301" t="str">
        <f>CONCATENATE(Employee_Data[[#This Row],[First Name]]," ",Employee_Data[[#This Row],[Last Name]])</f>
        <v>Jade Yi</v>
      </c>
      <c r="E301" t="s">
        <v>18</v>
      </c>
      <c r="F301">
        <v>47</v>
      </c>
      <c r="G301">
        <f>Constante!$A$2-Employee_Data[[#This Row],[Age]]</f>
        <v>18</v>
      </c>
      <c r="H301" t="s">
        <v>54</v>
      </c>
      <c r="I301" t="s">
        <v>55</v>
      </c>
      <c r="J301" t="s">
        <v>39</v>
      </c>
      <c r="K301" t="s">
        <v>31</v>
      </c>
      <c r="L301" s="1">
        <v>42195</v>
      </c>
      <c r="M301" s="2">
        <f t="shared" si="12"/>
        <v>2015</v>
      </c>
      <c r="N301" s="3">
        <f t="shared" si="13"/>
        <v>7</v>
      </c>
      <c r="O301" s="3">
        <f t="shared" si="14"/>
        <v>10</v>
      </c>
      <c r="P301">
        <v>6388</v>
      </c>
      <c r="Q301">
        <f>Employee_Data[[#This Row],[Annual Salary]] * (1 + Employee_Data[[#This Row],[Bonus %]])</f>
        <v>6388</v>
      </c>
      <c r="R301">
        <v>0</v>
      </c>
      <c r="S301" t="s">
        <v>32</v>
      </c>
      <c r="T301" t="s">
        <v>33</v>
      </c>
      <c r="U301" s="1"/>
    </row>
    <row r="302" spans="1:21" x14ac:dyDescent="0.25">
      <c r="A302" t="s">
        <v>691</v>
      </c>
      <c r="B302" t="s">
        <v>692</v>
      </c>
      <c r="C302" t="s">
        <v>693</v>
      </c>
      <c r="D302" t="str">
        <f>CONCATENATE(Employee_Data[[#This Row],[First Name]]," ",Employee_Data[[#This Row],[Last Name]])</f>
        <v>Quinn Xiong</v>
      </c>
      <c r="E302" t="s">
        <v>18</v>
      </c>
      <c r="F302">
        <v>55</v>
      </c>
      <c r="G302">
        <f>Constante!$A$2-Employee_Data[[#This Row],[Age]]</f>
        <v>10</v>
      </c>
      <c r="H302" t="s">
        <v>271</v>
      </c>
      <c r="I302" t="s">
        <v>81</v>
      </c>
      <c r="J302" t="s">
        <v>21</v>
      </c>
      <c r="K302" t="s">
        <v>31</v>
      </c>
      <c r="L302" s="1">
        <v>41525</v>
      </c>
      <c r="M302" s="2">
        <f t="shared" si="12"/>
        <v>2013</v>
      </c>
      <c r="N302" s="3">
        <f t="shared" si="13"/>
        <v>9</v>
      </c>
      <c r="O302" s="3">
        <f t="shared" si="14"/>
        <v>8</v>
      </c>
      <c r="P302">
        <v>73248</v>
      </c>
      <c r="Q302">
        <f>Employee_Data[[#This Row],[Annual Salary]] * (1 + Employee_Data[[#This Row],[Bonus %]])</f>
        <v>73248</v>
      </c>
      <c r="R302">
        <v>0</v>
      </c>
      <c r="S302" t="s">
        <v>23</v>
      </c>
      <c r="T302" t="s">
        <v>105</v>
      </c>
      <c r="U302" s="1"/>
    </row>
    <row r="303" spans="1:21" x14ac:dyDescent="0.25">
      <c r="A303" t="s">
        <v>694</v>
      </c>
      <c r="B303" t="s">
        <v>149</v>
      </c>
      <c r="C303" t="s">
        <v>695</v>
      </c>
      <c r="D303" t="str">
        <f>CONCATENATE(Employee_Data[[#This Row],[First Name]]," ",Employee_Data[[#This Row],[Last Name]])</f>
        <v>Dominic Baker</v>
      </c>
      <c r="E303" t="s">
        <v>28</v>
      </c>
      <c r="F303">
        <v>51</v>
      </c>
      <c r="G303">
        <f>Constante!$A$2-Employee_Data[[#This Row],[Age]]</f>
        <v>14</v>
      </c>
      <c r="H303" t="s">
        <v>49</v>
      </c>
      <c r="I303" t="s">
        <v>69</v>
      </c>
      <c r="J303" t="s">
        <v>30</v>
      </c>
      <c r="K303" t="s">
        <v>22</v>
      </c>
      <c r="L303" s="1">
        <v>44113</v>
      </c>
      <c r="M303" s="2">
        <f t="shared" si="12"/>
        <v>2020</v>
      </c>
      <c r="N303" s="3">
        <f t="shared" si="13"/>
        <v>10</v>
      </c>
      <c r="O303" s="3">
        <f t="shared" si="14"/>
        <v>9</v>
      </c>
      <c r="P303">
        <v>91853</v>
      </c>
      <c r="Q303">
        <f>Employee_Data[[#This Row],[Annual Salary]] * (1 + Employee_Data[[#This Row],[Bonus %]])</f>
        <v>91853</v>
      </c>
      <c r="R303">
        <v>0</v>
      </c>
      <c r="S303" t="s">
        <v>23</v>
      </c>
      <c r="T303" t="s">
        <v>41</v>
      </c>
      <c r="U303" s="1"/>
    </row>
    <row r="304" spans="1:21" x14ac:dyDescent="0.25">
      <c r="A304" t="s">
        <v>696</v>
      </c>
      <c r="B304" t="s">
        <v>107</v>
      </c>
      <c r="C304" t="s">
        <v>391</v>
      </c>
      <c r="D304" t="str">
        <f>CONCATENATE(Employee_Data[[#This Row],[First Name]]," ",Employee_Data[[#This Row],[Last Name]])</f>
        <v>Adam Nelson</v>
      </c>
      <c r="E304" t="s">
        <v>28</v>
      </c>
      <c r="F304">
        <v>25</v>
      </c>
      <c r="G304">
        <f>Constante!$A$2-Employee_Data[[#This Row],[Age]]</f>
        <v>40</v>
      </c>
      <c r="H304" t="s">
        <v>37</v>
      </c>
      <c r="I304" t="s">
        <v>38</v>
      </c>
      <c r="J304" t="s">
        <v>39</v>
      </c>
      <c r="K304" t="s">
        <v>40</v>
      </c>
      <c r="L304" s="1">
        <v>43844</v>
      </c>
      <c r="M304" s="2">
        <f t="shared" si="12"/>
        <v>2020</v>
      </c>
      <c r="N304" s="3">
        <f t="shared" si="13"/>
        <v>1</v>
      </c>
      <c r="O304" s="3">
        <f t="shared" si="14"/>
        <v>14</v>
      </c>
      <c r="P304">
        <v>168014</v>
      </c>
      <c r="Q304">
        <f>Employee_Data[[#This Row],[Annual Salary]] * (1 + Employee_Data[[#This Row],[Bonus %]])</f>
        <v>213377.78</v>
      </c>
      <c r="R304">
        <v>0.27</v>
      </c>
      <c r="S304" t="s">
        <v>23</v>
      </c>
      <c r="T304" t="s">
        <v>41</v>
      </c>
      <c r="U304" s="1">
        <v>44404</v>
      </c>
    </row>
    <row r="305" spans="1:21" x14ac:dyDescent="0.25">
      <c r="A305" t="s">
        <v>697</v>
      </c>
      <c r="B305" t="s">
        <v>620</v>
      </c>
      <c r="C305" t="s">
        <v>397</v>
      </c>
      <c r="D305" t="str">
        <f>CONCATENATE(Employee_Data[[#This Row],[First Name]]," ",Employee_Data[[#This Row],[Last Name]])</f>
        <v>Autumn Reed</v>
      </c>
      <c r="E305" t="s">
        <v>18</v>
      </c>
      <c r="F305">
        <v>37</v>
      </c>
      <c r="G305">
        <f>Constante!$A$2-Employee_Data[[#This Row],[Age]]</f>
        <v>28</v>
      </c>
      <c r="H305" t="s">
        <v>338</v>
      </c>
      <c r="I305" t="s">
        <v>81</v>
      </c>
      <c r="J305" t="s">
        <v>56</v>
      </c>
      <c r="K305" t="s">
        <v>40</v>
      </c>
      <c r="L305" s="1">
        <v>42995</v>
      </c>
      <c r="M305" s="2">
        <f t="shared" si="12"/>
        <v>2017</v>
      </c>
      <c r="N305" s="3">
        <f t="shared" si="13"/>
        <v>9</v>
      </c>
      <c r="O305" s="3">
        <f t="shared" si="14"/>
        <v>17</v>
      </c>
      <c r="P305">
        <v>7077</v>
      </c>
      <c r="Q305">
        <f>Employee_Data[[#This Row],[Annual Salary]] * (1 + Employee_Data[[#This Row],[Bonus %]])</f>
        <v>7077</v>
      </c>
      <c r="R305">
        <v>0</v>
      </c>
      <c r="S305" t="s">
        <v>23</v>
      </c>
      <c r="T305" t="s">
        <v>65</v>
      </c>
      <c r="U305" s="1"/>
    </row>
    <row r="306" spans="1:21" x14ac:dyDescent="0.25">
      <c r="A306" t="s">
        <v>698</v>
      </c>
      <c r="B306" t="s">
        <v>90</v>
      </c>
      <c r="C306" t="s">
        <v>606</v>
      </c>
      <c r="D306" t="str">
        <f>CONCATENATE(Employee_Data[[#This Row],[First Name]]," ",Employee_Data[[#This Row],[Last Name]])</f>
        <v>Robert Edwards</v>
      </c>
      <c r="E306" t="s">
        <v>28</v>
      </c>
      <c r="F306">
        <v>62</v>
      </c>
      <c r="G306">
        <f>Constante!$A$2-Employee_Data[[#This Row],[Age]]</f>
        <v>3</v>
      </c>
      <c r="H306" t="s">
        <v>204</v>
      </c>
      <c r="I306" t="s">
        <v>76</v>
      </c>
      <c r="J306" t="s">
        <v>56</v>
      </c>
      <c r="K306" t="s">
        <v>40</v>
      </c>
      <c r="L306" s="1">
        <v>38271</v>
      </c>
      <c r="M306" s="2">
        <f t="shared" si="12"/>
        <v>2004</v>
      </c>
      <c r="N306" s="3">
        <f t="shared" si="13"/>
        <v>10</v>
      </c>
      <c r="O306" s="3">
        <f t="shared" si="14"/>
        <v>11</v>
      </c>
      <c r="P306">
        <v>50825</v>
      </c>
      <c r="Q306">
        <f>Employee_Data[[#This Row],[Annual Salary]] * (1 + Employee_Data[[#This Row],[Bonus %]])</f>
        <v>50825</v>
      </c>
      <c r="R306">
        <v>0</v>
      </c>
      <c r="S306" t="s">
        <v>23</v>
      </c>
      <c r="T306" t="s">
        <v>24</v>
      </c>
      <c r="U306" s="1"/>
    </row>
    <row r="307" spans="1:21" x14ac:dyDescent="0.25">
      <c r="A307" t="s">
        <v>699</v>
      </c>
      <c r="B307" t="s">
        <v>700</v>
      </c>
      <c r="C307" t="s">
        <v>701</v>
      </c>
      <c r="D307" t="str">
        <f>CONCATENATE(Employee_Data[[#This Row],[First Name]]," ",Employee_Data[[#This Row],[Last Name]])</f>
        <v>Roman Martinez</v>
      </c>
      <c r="E307" t="s">
        <v>28</v>
      </c>
      <c r="F307">
        <v>31</v>
      </c>
      <c r="G307">
        <f>Constante!$A$2-Employee_Data[[#This Row],[Age]]</f>
        <v>34</v>
      </c>
      <c r="H307" t="s">
        <v>19</v>
      </c>
      <c r="I307" t="s">
        <v>38</v>
      </c>
      <c r="J307" t="s">
        <v>21</v>
      </c>
      <c r="K307" t="s">
        <v>102</v>
      </c>
      <c r="L307" s="1">
        <v>42266</v>
      </c>
      <c r="M307" s="2">
        <f t="shared" si="12"/>
        <v>2015</v>
      </c>
      <c r="N307" s="3">
        <f t="shared" si="13"/>
        <v>9</v>
      </c>
      <c r="O307" s="3">
        <f t="shared" si="14"/>
        <v>19</v>
      </c>
      <c r="P307">
        <v>145846</v>
      </c>
      <c r="Q307">
        <f>Employee_Data[[#This Row],[Annual Salary]] * (1 + Employee_Data[[#This Row],[Bonus %]])</f>
        <v>167722.9</v>
      </c>
      <c r="R307">
        <v>0.15</v>
      </c>
      <c r="S307" t="s">
        <v>112</v>
      </c>
      <c r="T307" t="s">
        <v>113</v>
      </c>
      <c r="U307" s="1"/>
    </row>
    <row r="308" spans="1:21" x14ac:dyDescent="0.25">
      <c r="A308" t="s">
        <v>702</v>
      </c>
      <c r="B308" t="s">
        <v>608</v>
      </c>
      <c r="C308" t="s">
        <v>638</v>
      </c>
      <c r="D308" t="str">
        <f>CONCATENATE(Employee_Data[[#This Row],[First Name]]," ",Employee_Data[[#This Row],[Last Name]])</f>
        <v>Eleanor Li</v>
      </c>
      <c r="E308" t="s">
        <v>18</v>
      </c>
      <c r="F308">
        <v>64</v>
      </c>
      <c r="G308">
        <f>Constante!$A$2-Employee_Data[[#This Row],[Age]]</f>
        <v>1</v>
      </c>
      <c r="H308" t="s">
        <v>19</v>
      </c>
      <c r="I308" t="s">
        <v>76</v>
      </c>
      <c r="J308" t="s">
        <v>21</v>
      </c>
      <c r="K308" t="s">
        <v>31</v>
      </c>
      <c r="L308" s="1">
        <v>37962</v>
      </c>
      <c r="M308" s="2">
        <f t="shared" si="12"/>
        <v>2003</v>
      </c>
      <c r="N308" s="3">
        <f t="shared" si="13"/>
        <v>12</v>
      </c>
      <c r="O308" s="3">
        <f t="shared" si="14"/>
        <v>7</v>
      </c>
      <c r="P308">
        <v>125807</v>
      </c>
      <c r="Q308">
        <f>Employee_Data[[#This Row],[Annual Salary]] * (1 + Employee_Data[[#This Row],[Bonus %]])</f>
        <v>144678.04999999999</v>
      </c>
      <c r="R308">
        <v>0.15</v>
      </c>
      <c r="S308" t="s">
        <v>23</v>
      </c>
      <c r="T308" t="s">
        <v>41</v>
      </c>
      <c r="U308" s="1"/>
    </row>
    <row r="309" spans="1:21" x14ac:dyDescent="0.25">
      <c r="A309" t="s">
        <v>703</v>
      </c>
      <c r="B309" t="s">
        <v>341</v>
      </c>
      <c r="C309" t="s">
        <v>385</v>
      </c>
      <c r="D309" t="str">
        <f>CONCATENATE(Employee_Data[[#This Row],[First Name]]," ",Employee_Data[[#This Row],[Last Name]])</f>
        <v>Connor Vang</v>
      </c>
      <c r="E309" t="s">
        <v>28</v>
      </c>
      <c r="F309">
        <v>25</v>
      </c>
      <c r="G309">
        <f>Constante!$A$2-Employee_Data[[#This Row],[Age]]</f>
        <v>40</v>
      </c>
      <c r="H309" t="s">
        <v>64</v>
      </c>
      <c r="I309" t="s">
        <v>55</v>
      </c>
      <c r="J309" t="s">
        <v>39</v>
      </c>
      <c r="K309" t="s">
        <v>31</v>
      </c>
      <c r="L309" s="1">
        <v>44405</v>
      </c>
      <c r="M309" s="2">
        <f t="shared" si="12"/>
        <v>2021</v>
      </c>
      <c r="N309" s="3">
        <f t="shared" si="13"/>
        <v>7</v>
      </c>
      <c r="O309" s="3">
        <f t="shared" si="14"/>
        <v>28</v>
      </c>
      <c r="P309">
        <v>46845</v>
      </c>
      <c r="Q309">
        <f>Employee_Data[[#This Row],[Annual Salary]] * (1 + Employee_Data[[#This Row],[Bonus %]])</f>
        <v>46845</v>
      </c>
      <c r="R309">
        <v>0</v>
      </c>
      <c r="S309" t="s">
        <v>23</v>
      </c>
      <c r="T309" t="s">
        <v>65</v>
      </c>
      <c r="U309" s="1"/>
    </row>
    <row r="310" spans="1:21" x14ac:dyDescent="0.25">
      <c r="A310" t="s">
        <v>704</v>
      </c>
      <c r="B310" t="s">
        <v>705</v>
      </c>
      <c r="C310" t="s">
        <v>706</v>
      </c>
      <c r="D310" t="str">
        <f>CONCATENATE(Employee_Data[[#This Row],[First Name]]," ",Employee_Data[[#This Row],[Last Name]])</f>
        <v>Ellie Chung</v>
      </c>
      <c r="E310" t="s">
        <v>18</v>
      </c>
      <c r="F310">
        <v>59</v>
      </c>
      <c r="G310">
        <f>Constante!$A$2-Employee_Data[[#This Row],[Age]]</f>
        <v>6</v>
      </c>
      <c r="H310" t="s">
        <v>19</v>
      </c>
      <c r="I310" t="s">
        <v>96</v>
      </c>
      <c r="J310" t="s">
        <v>56</v>
      </c>
      <c r="K310" t="s">
        <v>31</v>
      </c>
      <c r="L310" s="1">
        <v>39689</v>
      </c>
      <c r="M310" s="2">
        <f t="shared" si="12"/>
        <v>2008</v>
      </c>
      <c r="N310" s="3">
        <f t="shared" si="13"/>
        <v>8</v>
      </c>
      <c r="O310" s="3">
        <f t="shared" si="14"/>
        <v>29</v>
      </c>
      <c r="P310">
        <v>157969</v>
      </c>
      <c r="Q310">
        <f>Employee_Data[[#This Row],[Annual Salary]] * (1 + Employee_Data[[#This Row],[Bonus %]])</f>
        <v>173765.90000000002</v>
      </c>
      <c r="R310">
        <v>0.1</v>
      </c>
      <c r="S310" t="s">
        <v>32</v>
      </c>
      <c r="T310" t="s">
        <v>33</v>
      </c>
      <c r="U310" s="1"/>
    </row>
    <row r="311" spans="1:21" x14ac:dyDescent="0.25">
      <c r="A311" t="s">
        <v>707</v>
      </c>
      <c r="B311" t="s">
        <v>708</v>
      </c>
      <c r="C311" t="s">
        <v>291</v>
      </c>
      <c r="D311" t="str">
        <f>CONCATENATE(Employee_Data[[#This Row],[First Name]]," ",Employee_Data[[#This Row],[Last Name]])</f>
        <v>Violet Hall</v>
      </c>
      <c r="E311" t="s">
        <v>18</v>
      </c>
      <c r="F311">
        <v>40</v>
      </c>
      <c r="G311">
        <f>Constante!$A$2-Employee_Data[[#This Row],[Age]]</f>
        <v>25</v>
      </c>
      <c r="H311" t="s">
        <v>432</v>
      </c>
      <c r="I311" t="s">
        <v>20</v>
      </c>
      <c r="J311" t="s">
        <v>56</v>
      </c>
      <c r="K311" t="s">
        <v>40</v>
      </c>
      <c r="L311" s="1">
        <v>40522</v>
      </c>
      <c r="M311" s="2">
        <f t="shared" si="12"/>
        <v>2010</v>
      </c>
      <c r="N311" s="3">
        <f t="shared" si="13"/>
        <v>12</v>
      </c>
      <c r="O311" s="3">
        <f t="shared" si="14"/>
        <v>10</v>
      </c>
      <c r="P311">
        <v>97807</v>
      </c>
      <c r="Q311">
        <f>Employee_Data[[#This Row],[Annual Salary]] * (1 + Employee_Data[[#This Row],[Bonus %]])</f>
        <v>97807</v>
      </c>
      <c r="R311">
        <v>0</v>
      </c>
      <c r="S311" t="s">
        <v>23</v>
      </c>
      <c r="T311" t="s">
        <v>41</v>
      </c>
      <c r="U311" s="1"/>
    </row>
    <row r="312" spans="1:21" x14ac:dyDescent="0.25">
      <c r="A312" t="s">
        <v>709</v>
      </c>
      <c r="B312" t="s">
        <v>142</v>
      </c>
      <c r="C312" t="s">
        <v>172</v>
      </c>
      <c r="D312" t="str">
        <f>CONCATENATE(Employee_Data[[#This Row],[First Name]]," ",Employee_Data[[#This Row],[Last Name]])</f>
        <v>Dylan Padilla</v>
      </c>
      <c r="E312" t="s">
        <v>28</v>
      </c>
      <c r="F312">
        <v>31</v>
      </c>
      <c r="G312">
        <f>Constante!$A$2-Employee_Data[[#This Row],[Age]]</f>
        <v>34</v>
      </c>
      <c r="H312" t="s">
        <v>204</v>
      </c>
      <c r="I312" t="s">
        <v>76</v>
      </c>
      <c r="J312" t="s">
        <v>30</v>
      </c>
      <c r="K312" t="s">
        <v>102</v>
      </c>
      <c r="L312" s="1">
        <v>42347</v>
      </c>
      <c r="M312" s="2">
        <f t="shared" si="12"/>
        <v>2015</v>
      </c>
      <c r="N312" s="3">
        <f t="shared" si="13"/>
        <v>12</v>
      </c>
      <c r="O312" s="3">
        <f t="shared" si="14"/>
        <v>9</v>
      </c>
      <c r="P312">
        <v>73854</v>
      </c>
      <c r="Q312">
        <f>Employee_Data[[#This Row],[Annual Salary]] * (1 + Employee_Data[[#This Row],[Bonus %]])</f>
        <v>73854</v>
      </c>
      <c r="R312">
        <v>0</v>
      </c>
      <c r="S312" t="s">
        <v>23</v>
      </c>
      <c r="T312" t="s">
        <v>24</v>
      </c>
      <c r="U312" s="1"/>
    </row>
    <row r="313" spans="1:21" x14ac:dyDescent="0.25">
      <c r="A313" t="s">
        <v>710</v>
      </c>
      <c r="B313" t="s">
        <v>482</v>
      </c>
      <c r="C313" t="s">
        <v>682</v>
      </c>
      <c r="D313" t="str">
        <f>CONCATENATE(Employee_Data[[#This Row],[First Name]]," ",Employee_Data[[#This Row],[Last Name]])</f>
        <v>Nathan Pham</v>
      </c>
      <c r="E313" t="s">
        <v>28</v>
      </c>
      <c r="F313">
        <v>45</v>
      </c>
      <c r="G313">
        <f>Constante!$A$2-Employee_Data[[#This Row],[Age]]</f>
        <v>20</v>
      </c>
      <c r="H313" t="s">
        <v>19</v>
      </c>
      <c r="I313" t="s">
        <v>69</v>
      </c>
      <c r="J313" t="s">
        <v>30</v>
      </c>
      <c r="K313" t="s">
        <v>31</v>
      </c>
      <c r="L313" s="1">
        <v>39063</v>
      </c>
      <c r="M313" s="2">
        <f t="shared" si="12"/>
        <v>2006</v>
      </c>
      <c r="N313" s="3">
        <f t="shared" si="13"/>
        <v>12</v>
      </c>
      <c r="O313" s="3">
        <f t="shared" si="14"/>
        <v>12</v>
      </c>
      <c r="P313">
        <v>149537</v>
      </c>
      <c r="Q313">
        <f>Employee_Data[[#This Row],[Annual Salary]] * (1 + Employee_Data[[#This Row],[Bonus %]])</f>
        <v>170472.18000000002</v>
      </c>
      <c r="R313">
        <v>0.14000000000000001</v>
      </c>
      <c r="S313" t="s">
        <v>23</v>
      </c>
      <c r="T313" t="s">
        <v>24</v>
      </c>
      <c r="U313" s="1"/>
    </row>
    <row r="314" spans="1:21" x14ac:dyDescent="0.25">
      <c r="A314" t="s">
        <v>711</v>
      </c>
      <c r="B314" t="s">
        <v>510</v>
      </c>
      <c r="C314" t="s">
        <v>161</v>
      </c>
      <c r="D314" t="str">
        <f>CONCATENATE(Employee_Data[[#This Row],[First Name]]," ",Employee_Data[[#This Row],[Last Name]])</f>
        <v>Ayla Brown</v>
      </c>
      <c r="E314" t="s">
        <v>18</v>
      </c>
      <c r="F314">
        <v>49</v>
      </c>
      <c r="G314">
        <f>Constante!$A$2-Employee_Data[[#This Row],[Age]]</f>
        <v>16</v>
      </c>
      <c r="H314" t="s">
        <v>19</v>
      </c>
      <c r="I314" t="s">
        <v>55</v>
      </c>
      <c r="J314" t="s">
        <v>30</v>
      </c>
      <c r="K314" t="s">
        <v>40</v>
      </c>
      <c r="L314" s="1">
        <v>41379</v>
      </c>
      <c r="M314" s="2">
        <f t="shared" si="12"/>
        <v>2013</v>
      </c>
      <c r="N314" s="3">
        <f t="shared" si="13"/>
        <v>4</v>
      </c>
      <c r="O314" s="3">
        <f t="shared" si="14"/>
        <v>15</v>
      </c>
      <c r="P314">
        <v>128303</v>
      </c>
      <c r="Q314">
        <f>Employee_Data[[#This Row],[Annual Salary]] * (1 + Employee_Data[[#This Row],[Bonus %]])</f>
        <v>147548.44999999998</v>
      </c>
      <c r="R314">
        <v>0.15</v>
      </c>
      <c r="S314" t="s">
        <v>23</v>
      </c>
      <c r="T314" t="s">
        <v>50</v>
      </c>
      <c r="U314" s="1"/>
    </row>
    <row r="315" spans="1:21" x14ac:dyDescent="0.25">
      <c r="A315" t="s">
        <v>712</v>
      </c>
      <c r="B315" t="s">
        <v>713</v>
      </c>
      <c r="C315" t="s">
        <v>601</v>
      </c>
      <c r="D315" t="str">
        <f>CONCATENATE(Employee_Data[[#This Row],[First Name]]," ",Employee_Data[[#This Row],[Last Name]])</f>
        <v>Isaac Mitchell</v>
      </c>
      <c r="E315" t="s">
        <v>28</v>
      </c>
      <c r="F315">
        <v>46</v>
      </c>
      <c r="G315">
        <f>Constante!$A$2-Employee_Data[[#This Row],[Age]]</f>
        <v>19</v>
      </c>
      <c r="H315" t="s">
        <v>304</v>
      </c>
      <c r="I315" t="s">
        <v>20</v>
      </c>
      <c r="J315" t="s">
        <v>39</v>
      </c>
      <c r="K315" t="s">
        <v>22</v>
      </c>
      <c r="L315" s="1">
        <v>38513</v>
      </c>
      <c r="M315" s="2">
        <f t="shared" si="12"/>
        <v>2005</v>
      </c>
      <c r="N315" s="3">
        <f t="shared" si="13"/>
        <v>6</v>
      </c>
      <c r="O315" s="3">
        <f t="shared" si="14"/>
        <v>10</v>
      </c>
      <c r="P315">
        <v>67374</v>
      </c>
      <c r="Q315">
        <f>Employee_Data[[#This Row],[Annual Salary]] * (1 + Employee_Data[[#This Row],[Bonus %]])</f>
        <v>67374</v>
      </c>
      <c r="R315">
        <v>0</v>
      </c>
      <c r="S315" t="s">
        <v>23</v>
      </c>
      <c r="T315" t="s">
        <v>47</v>
      </c>
      <c r="U315" s="1"/>
    </row>
    <row r="316" spans="1:21" x14ac:dyDescent="0.25">
      <c r="A316" t="s">
        <v>714</v>
      </c>
      <c r="B316" t="s">
        <v>715</v>
      </c>
      <c r="C316" t="s">
        <v>716</v>
      </c>
      <c r="D316" t="str">
        <f>CONCATENATE(Employee_Data[[#This Row],[First Name]]," ",Employee_Data[[#This Row],[Last Name]])</f>
        <v>Jayden Jimenez</v>
      </c>
      <c r="E316" t="s">
        <v>28</v>
      </c>
      <c r="F316">
        <v>46</v>
      </c>
      <c r="G316">
        <f>Constante!$A$2-Employee_Data[[#This Row],[Age]]</f>
        <v>19</v>
      </c>
      <c r="H316" t="s">
        <v>60</v>
      </c>
      <c r="I316" t="s">
        <v>76</v>
      </c>
      <c r="J316" t="s">
        <v>56</v>
      </c>
      <c r="K316" t="s">
        <v>102</v>
      </c>
      <c r="L316" s="1">
        <v>40810</v>
      </c>
      <c r="M316" s="2">
        <f t="shared" si="12"/>
        <v>2011</v>
      </c>
      <c r="N316" s="3">
        <f t="shared" si="13"/>
        <v>9</v>
      </c>
      <c r="O316" s="3">
        <f t="shared" si="14"/>
        <v>24</v>
      </c>
      <c r="P316">
        <v>102167</v>
      </c>
      <c r="Q316">
        <f>Employee_Data[[#This Row],[Annual Salary]] * (1 + Employee_Data[[#This Row],[Bonus %]])</f>
        <v>108297.02</v>
      </c>
      <c r="R316">
        <v>0.06</v>
      </c>
      <c r="S316" t="s">
        <v>112</v>
      </c>
      <c r="T316" t="s">
        <v>119</v>
      </c>
      <c r="U316" s="1"/>
    </row>
    <row r="317" spans="1:21" x14ac:dyDescent="0.25">
      <c r="A317" t="s">
        <v>717</v>
      </c>
      <c r="B317" t="s">
        <v>446</v>
      </c>
      <c r="C317" t="s">
        <v>718</v>
      </c>
      <c r="D317" t="str">
        <f>CONCATENATE(Employee_Data[[#This Row],[First Name]]," ",Employee_Data[[#This Row],[Last Name]])</f>
        <v>Jaxon Tran</v>
      </c>
      <c r="E317" t="s">
        <v>28</v>
      </c>
      <c r="F317">
        <v>45</v>
      </c>
      <c r="G317">
        <f>Constante!$A$2-Employee_Data[[#This Row],[Age]]</f>
        <v>20</v>
      </c>
      <c r="H317" t="s">
        <v>19</v>
      </c>
      <c r="I317" t="s">
        <v>55</v>
      </c>
      <c r="J317" t="s">
        <v>30</v>
      </c>
      <c r="K317" t="s">
        <v>31</v>
      </c>
      <c r="L317" s="1">
        <v>39332</v>
      </c>
      <c r="M317" s="2">
        <f t="shared" si="12"/>
        <v>2007</v>
      </c>
      <c r="N317" s="3">
        <f t="shared" si="13"/>
        <v>9</v>
      </c>
      <c r="O317" s="3">
        <f t="shared" si="14"/>
        <v>7</v>
      </c>
      <c r="P317">
        <v>151027</v>
      </c>
      <c r="Q317">
        <f>Employee_Data[[#This Row],[Annual Salary]] * (1 + Employee_Data[[#This Row],[Bonus %]])</f>
        <v>166129.70000000001</v>
      </c>
      <c r="R317">
        <v>0.1</v>
      </c>
      <c r="S317" t="s">
        <v>32</v>
      </c>
      <c r="T317" t="s">
        <v>88</v>
      </c>
      <c r="U317" s="1"/>
    </row>
    <row r="318" spans="1:21" x14ac:dyDescent="0.25">
      <c r="A318" t="s">
        <v>719</v>
      </c>
      <c r="B318" t="s">
        <v>341</v>
      </c>
      <c r="C318" t="s">
        <v>412</v>
      </c>
      <c r="D318" t="str">
        <f>CONCATENATE(Employee_Data[[#This Row],[First Name]]," ",Employee_Data[[#This Row],[Last Name]])</f>
        <v>Connor Fong</v>
      </c>
      <c r="E318" t="s">
        <v>28</v>
      </c>
      <c r="F318">
        <v>40</v>
      </c>
      <c r="G318">
        <f>Constante!$A$2-Employee_Data[[#This Row],[Age]]</f>
        <v>25</v>
      </c>
      <c r="H318" t="s">
        <v>60</v>
      </c>
      <c r="I318" t="s">
        <v>69</v>
      </c>
      <c r="J318" t="s">
        <v>39</v>
      </c>
      <c r="K318" t="s">
        <v>31</v>
      </c>
      <c r="L318" s="1">
        <v>43147</v>
      </c>
      <c r="M318" s="2">
        <f t="shared" si="12"/>
        <v>2018</v>
      </c>
      <c r="N318" s="3">
        <f t="shared" si="13"/>
        <v>2</v>
      </c>
      <c r="O318" s="3">
        <f t="shared" si="14"/>
        <v>16</v>
      </c>
      <c r="P318">
        <v>120905</v>
      </c>
      <c r="Q318">
        <f>Employee_Data[[#This Row],[Annual Salary]] * (1 + Employee_Data[[#This Row],[Bonus %]])</f>
        <v>126950.25</v>
      </c>
      <c r="R318">
        <v>0.05</v>
      </c>
      <c r="S318" t="s">
        <v>23</v>
      </c>
      <c r="T318" t="s">
        <v>24</v>
      </c>
      <c r="U318" s="1"/>
    </row>
    <row r="319" spans="1:21" x14ac:dyDescent="0.25">
      <c r="A319" t="s">
        <v>720</v>
      </c>
      <c r="B319" t="s">
        <v>567</v>
      </c>
      <c r="C319" t="s">
        <v>601</v>
      </c>
      <c r="D319" t="str">
        <f>CONCATENATE(Employee_Data[[#This Row],[First Name]]," ",Employee_Data[[#This Row],[Last Name]])</f>
        <v>Emery Mitchell</v>
      </c>
      <c r="E319" t="s">
        <v>18</v>
      </c>
      <c r="F319">
        <v>48</v>
      </c>
      <c r="G319">
        <f>Constante!$A$2-Employee_Data[[#This Row],[Age]]</f>
        <v>17</v>
      </c>
      <c r="H319" t="s">
        <v>95</v>
      </c>
      <c r="I319" t="s">
        <v>38</v>
      </c>
      <c r="J319" t="s">
        <v>30</v>
      </c>
      <c r="K319" t="s">
        <v>40</v>
      </c>
      <c r="L319" s="1">
        <v>43253</v>
      </c>
      <c r="M319" s="2">
        <f t="shared" si="12"/>
        <v>2018</v>
      </c>
      <c r="N319" s="3">
        <f t="shared" si="13"/>
        <v>6</v>
      </c>
      <c r="O319" s="3">
        <f t="shared" si="14"/>
        <v>2</v>
      </c>
      <c r="P319">
        <v>231567</v>
      </c>
      <c r="Q319">
        <f>Employee_Data[[#This Row],[Annual Salary]] * (1 + Employee_Data[[#This Row],[Bonus %]])</f>
        <v>314931.12</v>
      </c>
      <c r="R319">
        <v>0.36</v>
      </c>
      <c r="S319" t="s">
        <v>23</v>
      </c>
      <c r="T319" t="s">
        <v>24</v>
      </c>
      <c r="U319" s="1"/>
    </row>
    <row r="320" spans="1:21" x14ac:dyDescent="0.25">
      <c r="A320" t="s">
        <v>474</v>
      </c>
      <c r="B320" t="s">
        <v>654</v>
      </c>
      <c r="C320" t="s">
        <v>721</v>
      </c>
      <c r="D320" t="str">
        <f>CONCATENATE(Employee_Data[[#This Row],[First Name]]," ",Employee_Data[[#This Row],[Last Name]])</f>
        <v>Landon Luu</v>
      </c>
      <c r="E320" t="s">
        <v>28</v>
      </c>
      <c r="F320">
        <v>31</v>
      </c>
      <c r="G320">
        <f>Constante!$A$2-Employee_Data[[#This Row],[Age]]</f>
        <v>34</v>
      </c>
      <c r="H320" t="s">
        <v>95</v>
      </c>
      <c r="I320" t="s">
        <v>20</v>
      </c>
      <c r="J320" t="s">
        <v>21</v>
      </c>
      <c r="K320" t="s">
        <v>31</v>
      </c>
      <c r="L320" s="1">
        <v>42197</v>
      </c>
      <c r="M320" s="2">
        <f t="shared" si="12"/>
        <v>2015</v>
      </c>
      <c r="N320" s="3">
        <f t="shared" si="13"/>
        <v>7</v>
      </c>
      <c r="O320" s="3">
        <f t="shared" si="14"/>
        <v>12</v>
      </c>
      <c r="P320">
        <v>215388</v>
      </c>
      <c r="Q320">
        <f>Employee_Data[[#This Row],[Annual Salary]] * (1 + Employee_Data[[#This Row],[Bonus %]])</f>
        <v>286466.04000000004</v>
      </c>
      <c r="R320">
        <v>0.33</v>
      </c>
      <c r="S320" t="s">
        <v>23</v>
      </c>
      <c r="T320" t="s">
        <v>65</v>
      </c>
      <c r="U320" s="1"/>
    </row>
    <row r="321" spans="1:21" x14ac:dyDescent="0.25">
      <c r="A321" t="s">
        <v>722</v>
      </c>
      <c r="B321" t="s">
        <v>376</v>
      </c>
      <c r="C321" t="s">
        <v>723</v>
      </c>
      <c r="D321" t="str">
        <f>CONCATENATE(Employee_Data[[#This Row],[First Name]]," ",Employee_Data[[#This Row],[Last Name]])</f>
        <v>Sophia Ahmed</v>
      </c>
      <c r="E321" t="s">
        <v>18</v>
      </c>
      <c r="F321">
        <v>30</v>
      </c>
      <c r="G321">
        <f>Constante!$A$2-Employee_Data[[#This Row],[Age]]</f>
        <v>35</v>
      </c>
      <c r="H321" t="s">
        <v>19</v>
      </c>
      <c r="I321" t="s">
        <v>55</v>
      </c>
      <c r="J321" t="s">
        <v>39</v>
      </c>
      <c r="K321" t="s">
        <v>31</v>
      </c>
      <c r="L321" s="1">
        <v>42168</v>
      </c>
      <c r="M321" s="2">
        <f t="shared" si="12"/>
        <v>2015</v>
      </c>
      <c r="N321" s="3">
        <f t="shared" si="13"/>
        <v>6</v>
      </c>
      <c r="O321" s="3">
        <f t="shared" si="14"/>
        <v>13</v>
      </c>
      <c r="P321">
        <v>127972</v>
      </c>
      <c r="Q321">
        <f>Employee_Data[[#This Row],[Annual Salary]] * (1 + Employee_Data[[#This Row],[Bonus %]])</f>
        <v>142048.92000000001</v>
      </c>
      <c r="R321">
        <v>0.11</v>
      </c>
      <c r="S321" t="s">
        <v>23</v>
      </c>
      <c r="T321" t="s">
        <v>24</v>
      </c>
      <c r="U321" s="1"/>
    </row>
    <row r="322" spans="1:21" x14ac:dyDescent="0.25">
      <c r="A322" t="s">
        <v>724</v>
      </c>
      <c r="B322" t="s">
        <v>569</v>
      </c>
      <c r="C322" t="s">
        <v>27</v>
      </c>
      <c r="D322" t="str">
        <f>CONCATENATE(Employee_Data[[#This Row],[First Name]]," ",Employee_Data[[#This Row],[Last Name]])</f>
        <v>Sofia Dinh</v>
      </c>
      <c r="E322" t="s">
        <v>18</v>
      </c>
      <c r="F322">
        <v>55</v>
      </c>
      <c r="G322">
        <f>Constante!$A$2-Employee_Data[[#This Row],[Age]]</f>
        <v>10</v>
      </c>
      <c r="H322" t="s">
        <v>225</v>
      </c>
      <c r="I322" t="s">
        <v>81</v>
      </c>
      <c r="J322" t="s">
        <v>56</v>
      </c>
      <c r="K322" t="s">
        <v>31</v>
      </c>
      <c r="L322" s="1">
        <v>34915</v>
      </c>
      <c r="M322" s="2">
        <f t="shared" ref="M322:M385" si="15">YEAR(L322)</f>
        <v>1995</v>
      </c>
      <c r="N322" s="3">
        <f t="shared" ref="N322:N385" si="16">MONTH(L322)</f>
        <v>8</v>
      </c>
      <c r="O322" s="3">
        <f t="shared" ref="O322:O385" si="17">DAY(L322)</f>
        <v>4</v>
      </c>
      <c r="P322">
        <v>80701</v>
      </c>
      <c r="Q322">
        <f>Employee_Data[[#This Row],[Annual Salary]] * (1 + Employee_Data[[#This Row],[Bonus %]])</f>
        <v>80701</v>
      </c>
      <c r="R322">
        <v>0</v>
      </c>
      <c r="S322" t="s">
        <v>23</v>
      </c>
      <c r="T322" t="s">
        <v>41</v>
      </c>
      <c r="U322" s="1">
        <v>38456</v>
      </c>
    </row>
    <row r="323" spans="1:21" x14ac:dyDescent="0.25">
      <c r="A323" t="s">
        <v>725</v>
      </c>
      <c r="B323" t="s">
        <v>526</v>
      </c>
      <c r="C323" t="s">
        <v>726</v>
      </c>
      <c r="D323" t="str">
        <f>CONCATENATE(Employee_Data[[#This Row],[First Name]]," ",Employee_Data[[#This Row],[Last Name]])</f>
        <v>Jonathan Patel</v>
      </c>
      <c r="E323" t="s">
        <v>28</v>
      </c>
      <c r="F323">
        <v>28</v>
      </c>
      <c r="G323">
        <f>Constante!$A$2-Employee_Data[[#This Row],[Age]]</f>
        <v>37</v>
      </c>
      <c r="H323" t="s">
        <v>60</v>
      </c>
      <c r="I323" t="s">
        <v>96</v>
      </c>
      <c r="J323" t="s">
        <v>56</v>
      </c>
      <c r="K323" t="s">
        <v>31</v>
      </c>
      <c r="L323" s="1">
        <v>43863</v>
      </c>
      <c r="M323" s="2">
        <f t="shared" si="15"/>
        <v>2020</v>
      </c>
      <c r="N323" s="3">
        <f t="shared" si="16"/>
        <v>2</v>
      </c>
      <c r="O323" s="3">
        <f t="shared" si="17"/>
        <v>2</v>
      </c>
      <c r="P323">
        <v>115417</v>
      </c>
      <c r="Q323">
        <f>Employee_Data[[#This Row],[Annual Salary]] * (1 + Employee_Data[[#This Row],[Bonus %]])</f>
        <v>122342.02</v>
      </c>
      <c r="R323">
        <v>0.06</v>
      </c>
      <c r="S323" t="s">
        <v>32</v>
      </c>
      <c r="T323" t="s">
        <v>88</v>
      </c>
      <c r="U323" s="1"/>
    </row>
    <row r="324" spans="1:21" x14ac:dyDescent="0.25">
      <c r="A324" t="s">
        <v>403</v>
      </c>
      <c r="B324" t="s">
        <v>216</v>
      </c>
      <c r="C324" t="s">
        <v>727</v>
      </c>
      <c r="D324" t="str">
        <f>CONCATENATE(Employee_Data[[#This Row],[First Name]]," ",Employee_Data[[#This Row],[Last Name]])</f>
        <v>Piper Patterson</v>
      </c>
      <c r="E324" t="s">
        <v>18</v>
      </c>
      <c r="F324">
        <v>45</v>
      </c>
      <c r="G324">
        <f>Constante!$A$2-Employee_Data[[#This Row],[Age]]</f>
        <v>20</v>
      </c>
      <c r="H324" t="s">
        <v>132</v>
      </c>
      <c r="I324" t="s">
        <v>81</v>
      </c>
      <c r="J324" t="s">
        <v>56</v>
      </c>
      <c r="K324" t="s">
        <v>40</v>
      </c>
      <c r="L324" s="1">
        <v>43635</v>
      </c>
      <c r="M324" s="2">
        <f t="shared" si="15"/>
        <v>2019</v>
      </c>
      <c r="N324" s="3">
        <f t="shared" si="16"/>
        <v>6</v>
      </c>
      <c r="O324" s="3">
        <f t="shared" si="17"/>
        <v>19</v>
      </c>
      <c r="P324">
        <v>88045</v>
      </c>
      <c r="Q324">
        <f>Employee_Data[[#This Row],[Annual Salary]] * (1 + Employee_Data[[#This Row],[Bonus %]])</f>
        <v>88045</v>
      </c>
      <c r="R324">
        <v>0</v>
      </c>
      <c r="S324" t="s">
        <v>23</v>
      </c>
      <c r="T324" t="s">
        <v>41</v>
      </c>
      <c r="U324" s="1"/>
    </row>
    <row r="325" spans="1:21" x14ac:dyDescent="0.25">
      <c r="A325" t="s">
        <v>728</v>
      </c>
      <c r="B325" t="s">
        <v>371</v>
      </c>
      <c r="C325" t="s">
        <v>632</v>
      </c>
      <c r="D325" t="str">
        <f>CONCATENATE(Employee_Data[[#This Row],[First Name]]," ",Employee_Data[[#This Row],[Last Name]])</f>
        <v>Cora Evans</v>
      </c>
      <c r="E325" t="s">
        <v>18</v>
      </c>
      <c r="F325">
        <v>45</v>
      </c>
      <c r="G325">
        <f>Constante!$A$2-Employee_Data[[#This Row],[Age]]</f>
        <v>20</v>
      </c>
      <c r="H325" t="s">
        <v>45</v>
      </c>
      <c r="I325" t="s">
        <v>20</v>
      </c>
      <c r="J325" t="s">
        <v>39</v>
      </c>
      <c r="K325" t="s">
        <v>22</v>
      </c>
      <c r="L325" s="1">
        <v>43185</v>
      </c>
      <c r="M325" s="2">
        <f t="shared" si="15"/>
        <v>2018</v>
      </c>
      <c r="N325" s="3">
        <f t="shared" si="16"/>
        <v>3</v>
      </c>
      <c r="O325" s="3">
        <f t="shared" si="17"/>
        <v>26</v>
      </c>
      <c r="P325">
        <v>86478</v>
      </c>
      <c r="Q325">
        <f>Employee_Data[[#This Row],[Annual Salary]] * (1 + Employee_Data[[#This Row],[Bonus %]])</f>
        <v>91666.680000000008</v>
      </c>
      <c r="R325">
        <v>0.06</v>
      </c>
      <c r="S325" t="s">
        <v>23</v>
      </c>
      <c r="T325" t="s">
        <v>47</v>
      </c>
      <c r="U325" s="1"/>
    </row>
    <row r="326" spans="1:21" x14ac:dyDescent="0.25">
      <c r="A326" t="s">
        <v>729</v>
      </c>
      <c r="B326" t="s">
        <v>631</v>
      </c>
      <c r="C326" t="s">
        <v>730</v>
      </c>
      <c r="D326" t="str">
        <f>CONCATENATE(Employee_Data[[#This Row],[First Name]]," ",Employee_Data[[#This Row],[Last Name]])</f>
        <v>Cameron Young</v>
      </c>
      <c r="E326" t="s">
        <v>28</v>
      </c>
      <c r="F326">
        <v>63</v>
      </c>
      <c r="G326">
        <f>Constante!$A$2-Employee_Data[[#This Row],[Age]]</f>
        <v>2</v>
      </c>
      <c r="H326" t="s">
        <v>95</v>
      </c>
      <c r="I326" t="s">
        <v>81</v>
      </c>
      <c r="J326" t="s">
        <v>30</v>
      </c>
      <c r="K326" t="s">
        <v>40</v>
      </c>
      <c r="L326" s="1">
        <v>42387</v>
      </c>
      <c r="M326" s="2">
        <f t="shared" si="15"/>
        <v>2016</v>
      </c>
      <c r="N326" s="3">
        <f t="shared" si="16"/>
        <v>1</v>
      </c>
      <c r="O326" s="3">
        <f t="shared" si="17"/>
        <v>18</v>
      </c>
      <c r="P326">
        <v>180994</v>
      </c>
      <c r="Q326">
        <f>Employee_Data[[#This Row],[Annual Salary]] * (1 + Employee_Data[[#This Row],[Bonus %]])</f>
        <v>251581.66000000003</v>
      </c>
      <c r="R326">
        <v>0.39</v>
      </c>
      <c r="S326" t="s">
        <v>23</v>
      </c>
      <c r="T326" t="s">
        <v>24</v>
      </c>
      <c r="U326" s="1"/>
    </row>
    <row r="327" spans="1:21" x14ac:dyDescent="0.25">
      <c r="A327" t="s">
        <v>731</v>
      </c>
      <c r="B327" t="s">
        <v>575</v>
      </c>
      <c r="C327" t="s">
        <v>732</v>
      </c>
      <c r="D327" t="str">
        <f>CONCATENATE(Employee_Data[[#This Row],[First Name]]," ",Employee_Data[[#This Row],[Last Name]])</f>
        <v>Melody Ho</v>
      </c>
      <c r="E327" t="s">
        <v>18</v>
      </c>
      <c r="F327">
        <v>55</v>
      </c>
      <c r="G327">
        <f>Constante!$A$2-Employee_Data[[#This Row],[Age]]</f>
        <v>10</v>
      </c>
      <c r="H327" t="s">
        <v>153</v>
      </c>
      <c r="I327" t="s">
        <v>38</v>
      </c>
      <c r="J327" t="s">
        <v>21</v>
      </c>
      <c r="K327" t="s">
        <v>31</v>
      </c>
      <c r="L327" s="1">
        <v>39418</v>
      </c>
      <c r="M327" s="2">
        <f t="shared" si="15"/>
        <v>2007</v>
      </c>
      <c r="N327" s="3">
        <f t="shared" si="16"/>
        <v>12</v>
      </c>
      <c r="O327" s="3">
        <f t="shared" si="17"/>
        <v>2</v>
      </c>
      <c r="P327">
        <v>64494</v>
      </c>
      <c r="Q327">
        <f>Employee_Data[[#This Row],[Annual Salary]] * (1 + Employee_Data[[#This Row],[Bonus %]])</f>
        <v>64494</v>
      </c>
      <c r="R327">
        <v>0</v>
      </c>
      <c r="S327" t="s">
        <v>23</v>
      </c>
      <c r="T327" t="s">
        <v>105</v>
      </c>
      <c r="U327" s="1"/>
    </row>
    <row r="328" spans="1:21" x14ac:dyDescent="0.25">
      <c r="A328" t="s">
        <v>733</v>
      </c>
      <c r="B328" t="s">
        <v>734</v>
      </c>
      <c r="C328" t="s">
        <v>430</v>
      </c>
      <c r="D328" t="str">
        <f>CONCATENATE(Employee_Data[[#This Row],[First Name]]," ",Employee_Data[[#This Row],[Last Name]])</f>
        <v>Aiden Bryant</v>
      </c>
      <c r="E328" t="s">
        <v>28</v>
      </c>
      <c r="F328">
        <v>47</v>
      </c>
      <c r="G328">
        <f>Constante!$A$2-Employee_Data[[#This Row],[Age]]</f>
        <v>18</v>
      </c>
      <c r="H328" t="s">
        <v>54</v>
      </c>
      <c r="I328" t="s">
        <v>55</v>
      </c>
      <c r="J328" t="s">
        <v>30</v>
      </c>
      <c r="K328" t="s">
        <v>22</v>
      </c>
      <c r="L328" s="1">
        <v>37550</v>
      </c>
      <c r="M328" s="2">
        <f t="shared" si="15"/>
        <v>2002</v>
      </c>
      <c r="N328" s="3">
        <f t="shared" si="16"/>
        <v>10</v>
      </c>
      <c r="O328" s="3">
        <f t="shared" si="17"/>
        <v>21</v>
      </c>
      <c r="P328">
        <v>70122</v>
      </c>
      <c r="Q328">
        <f>Employee_Data[[#This Row],[Annual Salary]] * (1 + Employee_Data[[#This Row],[Bonus %]])</f>
        <v>70122</v>
      </c>
      <c r="R328">
        <v>0</v>
      </c>
      <c r="S328" t="s">
        <v>23</v>
      </c>
      <c r="T328" t="s">
        <v>105</v>
      </c>
      <c r="U328" s="1"/>
    </row>
    <row r="329" spans="1:21" x14ac:dyDescent="0.25">
      <c r="A329" t="s">
        <v>735</v>
      </c>
      <c r="B329" t="s">
        <v>344</v>
      </c>
      <c r="C329" t="s">
        <v>72</v>
      </c>
      <c r="D329" t="str">
        <f>CONCATENATE(Employee_Data[[#This Row],[First Name]]," ",Employee_Data[[#This Row],[Last Name]])</f>
        <v>Grayson Walker</v>
      </c>
      <c r="E329" t="s">
        <v>28</v>
      </c>
      <c r="F329">
        <v>29</v>
      </c>
      <c r="G329">
        <f>Constante!$A$2-Employee_Data[[#This Row],[Age]]</f>
        <v>36</v>
      </c>
      <c r="H329" t="s">
        <v>37</v>
      </c>
      <c r="I329" t="s">
        <v>69</v>
      </c>
      <c r="J329" t="s">
        <v>30</v>
      </c>
      <c r="K329" t="s">
        <v>40</v>
      </c>
      <c r="L329" s="1">
        <v>42785</v>
      </c>
      <c r="M329" s="2">
        <f t="shared" si="15"/>
        <v>2017</v>
      </c>
      <c r="N329" s="3">
        <f t="shared" si="16"/>
        <v>2</v>
      </c>
      <c r="O329" s="3">
        <f t="shared" si="17"/>
        <v>19</v>
      </c>
      <c r="P329">
        <v>181854</v>
      </c>
      <c r="Q329">
        <f>Employee_Data[[#This Row],[Annual Salary]] * (1 + Employee_Data[[#This Row],[Bonus %]])</f>
        <v>234591.66</v>
      </c>
      <c r="R329">
        <v>0.28999999999999998</v>
      </c>
      <c r="S329" t="s">
        <v>23</v>
      </c>
      <c r="T329" t="s">
        <v>24</v>
      </c>
      <c r="U329" s="1">
        <v>43945</v>
      </c>
    </row>
    <row r="330" spans="1:21" x14ac:dyDescent="0.25">
      <c r="A330" t="s">
        <v>736</v>
      </c>
      <c r="B330" t="s">
        <v>368</v>
      </c>
      <c r="C330" t="s">
        <v>468</v>
      </c>
      <c r="D330" t="str">
        <f>CONCATENATE(Employee_Data[[#This Row],[First Name]]," ",Employee_Data[[#This Row],[Last Name]])</f>
        <v>Scarlett Figueroa</v>
      </c>
      <c r="E330" t="s">
        <v>18</v>
      </c>
      <c r="F330">
        <v>34</v>
      </c>
      <c r="G330">
        <f>Constante!$A$2-Employee_Data[[#This Row],[Age]]</f>
        <v>31</v>
      </c>
      <c r="H330" t="s">
        <v>228</v>
      </c>
      <c r="I330" t="s">
        <v>76</v>
      </c>
      <c r="J330" t="s">
        <v>39</v>
      </c>
      <c r="K330" t="s">
        <v>102</v>
      </c>
      <c r="L330" s="1">
        <v>42664</v>
      </c>
      <c r="M330" s="2">
        <f t="shared" si="15"/>
        <v>2016</v>
      </c>
      <c r="N330" s="3">
        <f t="shared" si="16"/>
        <v>10</v>
      </c>
      <c r="O330" s="3">
        <f t="shared" si="17"/>
        <v>21</v>
      </c>
      <c r="P330">
        <v>52811</v>
      </c>
      <c r="Q330">
        <f>Employee_Data[[#This Row],[Annual Salary]] * (1 + Employee_Data[[#This Row],[Bonus %]])</f>
        <v>52811</v>
      </c>
      <c r="R330">
        <v>0</v>
      </c>
      <c r="S330" t="s">
        <v>23</v>
      </c>
      <c r="T330" t="s">
        <v>65</v>
      </c>
      <c r="U330" s="1"/>
    </row>
    <row r="331" spans="1:21" x14ac:dyDescent="0.25">
      <c r="A331" t="s">
        <v>737</v>
      </c>
      <c r="B331" t="s">
        <v>71</v>
      </c>
      <c r="C331" t="s">
        <v>738</v>
      </c>
      <c r="D331" t="str">
        <f>CONCATENATE(Employee_Data[[#This Row],[First Name]]," ",Employee_Data[[#This Row],[Last Name]])</f>
        <v>Madeline Hoang</v>
      </c>
      <c r="E331" t="s">
        <v>18</v>
      </c>
      <c r="F331">
        <v>28</v>
      </c>
      <c r="G331">
        <f>Constante!$A$2-Employee_Data[[#This Row],[Age]]</f>
        <v>37</v>
      </c>
      <c r="H331" t="s">
        <v>392</v>
      </c>
      <c r="I331" t="s">
        <v>20</v>
      </c>
      <c r="J331" t="s">
        <v>21</v>
      </c>
      <c r="K331" t="s">
        <v>31</v>
      </c>
      <c r="L331" s="1">
        <v>43763</v>
      </c>
      <c r="M331" s="2">
        <f t="shared" si="15"/>
        <v>2019</v>
      </c>
      <c r="N331" s="3">
        <f t="shared" si="16"/>
        <v>10</v>
      </c>
      <c r="O331" s="3">
        <f t="shared" si="17"/>
        <v>25</v>
      </c>
      <c r="P331">
        <v>50111</v>
      </c>
      <c r="Q331">
        <f>Employee_Data[[#This Row],[Annual Salary]] * (1 + Employee_Data[[#This Row],[Bonus %]])</f>
        <v>50111</v>
      </c>
      <c r="R331">
        <v>0</v>
      </c>
      <c r="S331" t="s">
        <v>32</v>
      </c>
      <c r="T331" t="s">
        <v>166</v>
      </c>
      <c r="U331" s="1"/>
    </row>
    <row r="332" spans="1:21" x14ac:dyDescent="0.25">
      <c r="A332" t="s">
        <v>739</v>
      </c>
      <c r="B332" t="s">
        <v>657</v>
      </c>
      <c r="C332" t="s">
        <v>342</v>
      </c>
      <c r="D332" t="str">
        <f>CONCATENATE(Employee_Data[[#This Row],[First Name]]," ",Employee_Data[[#This Row],[Last Name]])</f>
        <v>Ezra Simmons</v>
      </c>
      <c r="E332" t="s">
        <v>28</v>
      </c>
      <c r="F332">
        <v>31</v>
      </c>
      <c r="G332">
        <f>Constante!$A$2-Employee_Data[[#This Row],[Age]]</f>
        <v>34</v>
      </c>
      <c r="H332" t="s">
        <v>536</v>
      </c>
      <c r="I332" t="s">
        <v>20</v>
      </c>
      <c r="J332" t="s">
        <v>30</v>
      </c>
      <c r="K332" t="s">
        <v>22</v>
      </c>
      <c r="L332" s="1">
        <v>42497</v>
      </c>
      <c r="M332" s="2">
        <f t="shared" si="15"/>
        <v>2016</v>
      </c>
      <c r="N332" s="3">
        <f t="shared" si="16"/>
        <v>5</v>
      </c>
      <c r="O332" s="3">
        <f t="shared" si="17"/>
        <v>7</v>
      </c>
      <c r="P332">
        <v>71192</v>
      </c>
      <c r="Q332">
        <f>Employee_Data[[#This Row],[Annual Salary]] * (1 + Employee_Data[[#This Row],[Bonus %]])</f>
        <v>71192</v>
      </c>
      <c r="R332">
        <v>0</v>
      </c>
      <c r="S332" t="s">
        <v>23</v>
      </c>
      <c r="T332" t="s">
        <v>47</v>
      </c>
      <c r="U332" s="1"/>
    </row>
    <row r="333" spans="1:21" x14ac:dyDescent="0.25">
      <c r="A333" t="s">
        <v>740</v>
      </c>
      <c r="B333" t="s">
        <v>58</v>
      </c>
      <c r="C333" t="s">
        <v>741</v>
      </c>
      <c r="D333" t="str">
        <f>CONCATENATE(Employee_Data[[#This Row],[First Name]]," ",Employee_Data[[#This Row],[Last Name]])</f>
        <v>Ruby Medina</v>
      </c>
      <c r="E333" t="s">
        <v>18</v>
      </c>
      <c r="F333">
        <v>50</v>
      </c>
      <c r="G333">
        <f>Constante!$A$2-Employee_Data[[#This Row],[Age]]</f>
        <v>15</v>
      </c>
      <c r="H333" t="s">
        <v>37</v>
      </c>
      <c r="I333" t="s">
        <v>55</v>
      </c>
      <c r="J333" t="s">
        <v>30</v>
      </c>
      <c r="K333" t="s">
        <v>102</v>
      </c>
      <c r="L333" s="1">
        <v>43452</v>
      </c>
      <c r="M333" s="2">
        <f t="shared" si="15"/>
        <v>2018</v>
      </c>
      <c r="N333" s="3">
        <f t="shared" si="16"/>
        <v>12</v>
      </c>
      <c r="O333" s="3">
        <f t="shared" si="17"/>
        <v>18</v>
      </c>
      <c r="P333">
        <v>155351</v>
      </c>
      <c r="Q333">
        <f>Employee_Data[[#This Row],[Annual Salary]] * (1 + Employee_Data[[#This Row],[Bonus %]])</f>
        <v>186421.19999999998</v>
      </c>
      <c r="R333">
        <v>0.2</v>
      </c>
      <c r="S333" t="s">
        <v>23</v>
      </c>
      <c r="T333" t="s">
        <v>24</v>
      </c>
      <c r="U333" s="1"/>
    </row>
    <row r="334" spans="1:21" x14ac:dyDescent="0.25">
      <c r="A334" t="s">
        <v>742</v>
      </c>
      <c r="B334" t="s">
        <v>62</v>
      </c>
      <c r="C334" t="s">
        <v>315</v>
      </c>
      <c r="D334" t="str">
        <f>CONCATENATE(Employee_Data[[#This Row],[First Name]]," ",Employee_Data[[#This Row],[Last Name]])</f>
        <v>Luke Zheng</v>
      </c>
      <c r="E334" t="s">
        <v>28</v>
      </c>
      <c r="F334">
        <v>39</v>
      </c>
      <c r="G334">
        <f>Constante!$A$2-Employee_Data[[#This Row],[Age]]</f>
        <v>26</v>
      </c>
      <c r="H334" t="s">
        <v>37</v>
      </c>
      <c r="I334" t="s">
        <v>76</v>
      </c>
      <c r="J334" t="s">
        <v>39</v>
      </c>
      <c r="K334" t="s">
        <v>31</v>
      </c>
      <c r="L334" s="1">
        <v>39049</v>
      </c>
      <c r="M334" s="2">
        <f t="shared" si="15"/>
        <v>2006</v>
      </c>
      <c r="N334" s="3">
        <f t="shared" si="16"/>
        <v>11</v>
      </c>
      <c r="O334" s="3">
        <f t="shared" si="17"/>
        <v>28</v>
      </c>
      <c r="P334">
        <v>16169</v>
      </c>
      <c r="Q334">
        <f>Employee_Data[[#This Row],[Annual Salary]] * (1 + Employee_Data[[#This Row],[Bonus %]])</f>
        <v>20858.010000000002</v>
      </c>
      <c r="R334">
        <v>0.28999999999999998</v>
      </c>
      <c r="S334" t="s">
        <v>32</v>
      </c>
      <c r="T334" t="s">
        <v>140</v>
      </c>
      <c r="U334" s="1"/>
    </row>
    <row r="335" spans="1:21" x14ac:dyDescent="0.25">
      <c r="A335" t="s">
        <v>743</v>
      </c>
      <c r="B335" t="s">
        <v>213</v>
      </c>
      <c r="C335" t="s">
        <v>27</v>
      </c>
      <c r="D335" t="str">
        <f>CONCATENATE(Employee_Data[[#This Row],[First Name]]," ",Employee_Data[[#This Row],[Last Name]])</f>
        <v>Rylee Dinh</v>
      </c>
      <c r="E335" t="s">
        <v>18</v>
      </c>
      <c r="F335">
        <v>35</v>
      </c>
      <c r="G335">
        <f>Constante!$A$2-Employee_Data[[#This Row],[Age]]</f>
        <v>30</v>
      </c>
      <c r="H335" t="s">
        <v>338</v>
      </c>
      <c r="I335" t="s">
        <v>81</v>
      </c>
      <c r="J335" t="s">
        <v>39</v>
      </c>
      <c r="K335" t="s">
        <v>31</v>
      </c>
      <c r="L335" s="1">
        <v>42776</v>
      </c>
      <c r="M335" s="2">
        <f t="shared" si="15"/>
        <v>2017</v>
      </c>
      <c r="N335" s="3">
        <f t="shared" si="16"/>
        <v>2</v>
      </c>
      <c r="O335" s="3">
        <f t="shared" si="17"/>
        <v>10</v>
      </c>
      <c r="P335">
        <v>60132</v>
      </c>
      <c r="Q335">
        <f>Employee_Data[[#This Row],[Annual Salary]] * (1 + Employee_Data[[#This Row],[Bonus %]])</f>
        <v>60132</v>
      </c>
      <c r="R335">
        <v>0</v>
      </c>
      <c r="S335" t="s">
        <v>32</v>
      </c>
      <c r="T335" t="s">
        <v>33</v>
      </c>
      <c r="U335" s="1"/>
    </row>
    <row r="336" spans="1:21" x14ac:dyDescent="0.25">
      <c r="A336" t="s">
        <v>744</v>
      </c>
      <c r="B336" t="s">
        <v>267</v>
      </c>
      <c r="C336" t="s">
        <v>632</v>
      </c>
      <c r="D336" t="str">
        <f>CONCATENATE(Employee_Data[[#This Row],[First Name]]," ",Employee_Data[[#This Row],[Last Name]])</f>
        <v>Miles Evans</v>
      </c>
      <c r="E336" t="s">
        <v>28</v>
      </c>
      <c r="F336">
        <v>54</v>
      </c>
      <c r="G336">
        <f>Constante!$A$2-Employee_Data[[#This Row],[Age]]</f>
        <v>11</v>
      </c>
      <c r="H336" t="s">
        <v>304</v>
      </c>
      <c r="I336" t="s">
        <v>20</v>
      </c>
      <c r="J336" t="s">
        <v>30</v>
      </c>
      <c r="K336" t="s">
        <v>40</v>
      </c>
      <c r="L336" s="1">
        <v>34631</v>
      </c>
      <c r="M336" s="2">
        <f t="shared" si="15"/>
        <v>1994</v>
      </c>
      <c r="N336" s="3">
        <f t="shared" si="16"/>
        <v>10</v>
      </c>
      <c r="O336" s="3">
        <f t="shared" si="17"/>
        <v>24</v>
      </c>
      <c r="P336">
        <v>87216</v>
      </c>
      <c r="Q336">
        <f>Employee_Data[[#This Row],[Annual Salary]] * (1 + Employee_Data[[#This Row],[Bonus %]])</f>
        <v>87216</v>
      </c>
      <c r="R336">
        <v>0</v>
      </c>
      <c r="S336" t="s">
        <v>23</v>
      </c>
      <c r="T336" t="s">
        <v>65</v>
      </c>
      <c r="U336" s="1"/>
    </row>
    <row r="337" spans="1:21" x14ac:dyDescent="0.25">
      <c r="A337" t="s">
        <v>745</v>
      </c>
      <c r="B337" t="s">
        <v>746</v>
      </c>
      <c r="C337" t="s">
        <v>662</v>
      </c>
      <c r="D337" t="str">
        <f>CONCATENATE(Employee_Data[[#This Row],[First Name]]," ",Employee_Data[[#This Row],[Last Name]])</f>
        <v>Leo Owens</v>
      </c>
      <c r="E337" t="s">
        <v>28</v>
      </c>
      <c r="F337">
        <v>47</v>
      </c>
      <c r="G337">
        <f>Constante!$A$2-Employee_Data[[#This Row],[Age]]</f>
        <v>18</v>
      </c>
      <c r="H337" t="s">
        <v>392</v>
      </c>
      <c r="I337" t="s">
        <v>20</v>
      </c>
      <c r="J337" t="s">
        <v>56</v>
      </c>
      <c r="K337" t="s">
        <v>40</v>
      </c>
      <c r="L337" s="1">
        <v>43944</v>
      </c>
      <c r="M337" s="2">
        <f t="shared" si="15"/>
        <v>2020</v>
      </c>
      <c r="N337" s="3">
        <f t="shared" si="16"/>
        <v>4</v>
      </c>
      <c r="O337" s="3">
        <f t="shared" si="17"/>
        <v>23</v>
      </c>
      <c r="P337">
        <v>50069</v>
      </c>
      <c r="Q337">
        <f>Employee_Data[[#This Row],[Annual Salary]] * (1 + Employee_Data[[#This Row],[Bonus %]])</f>
        <v>50069</v>
      </c>
      <c r="R337">
        <v>0</v>
      </c>
      <c r="S337" t="s">
        <v>23</v>
      </c>
      <c r="T337" t="s">
        <v>24</v>
      </c>
      <c r="U337" s="1"/>
    </row>
    <row r="338" spans="1:21" x14ac:dyDescent="0.25">
      <c r="A338" t="s">
        <v>747</v>
      </c>
      <c r="B338" t="s">
        <v>157</v>
      </c>
      <c r="C338" t="s">
        <v>662</v>
      </c>
      <c r="D338" t="str">
        <f>CONCATENATE(Employee_Data[[#This Row],[First Name]]," ",Employee_Data[[#This Row],[Last Name]])</f>
        <v>Caroline Owens</v>
      </c>
      <c r="E338" t="s">
        <v>18</v>
      </c>
      <c r="F338">
        <v>26</v>
      </c>
      <c r="G338">
        <f>Constante!$A$2-Employee_Data[[#This Row],[Age]]</f>
        <v>39</v>
      </c>
      <c r="H338" t="s">
        <v>37</v>
      </c>
      <c r="I338" t="s">
        <v>20</v>
      </c>
      <c r="J338" t="s">
        <v>39</v>
      </c>
      <c r="K338" t="s">
        <v>40</v>
      </c>
      <c r="L338" s="1">
        <v>44403</v>
      </c>
      <c r="M338" s="2">
        <f t="shared" si="15"/>
        <v>2021</v>
      </c>
      <c r="N338" s="3">
        <f t="shared" si="16"/>
        <v>7</v>
      </c>
      <c r="O338" s="3">
        <f t="shared" si="17"/>
        <v>26</v>
      </c>
      <c r="P338">
        <v>151108</v>
      </c>
      <c r="Q338">
        <f>Employee_Data[[#This Row],[Annual Salary]] * (1 + Employee_Data[[#This Row],[Bonus %]])</f>
        <v>184351.76</v>
      </c>
      <c r="R338">
        <v>0.22</v>
      </c>
      <c r="S338" t="s">
        <v>23</v>
      </c>
      <c r="T338" t="s">
        <v>50</v>
      </c>
      <c r="U338" s="1"/>
    </row>
    <row r="339" spans="1:21" x14ac:dyDescent="0.25">
      <c r="A339" t="s">
        <v>748</v>
      </c>
      <c r="B339" t="s">
        <v>181</v>
      </c>
      <c r="C339" t="s">
        <v>224</v>
      </c>
      <c r="D339" t="str">
        <f>CONCATENATE(Employee_Data[[#This Row],[First Name]]," ",Employee_Data[[#This Row],[Last Name]])</f>
        <v>Kennedy Do</v>
      </c>
      <c r="E339" t="s">
        <v>18</v>
      </c>
      <c r="F339">
        <v>42</v>
      </c>
      <c r="G339">
        <f>Constante!$A$2-Employee_Data[[#This Row],[Age]]</f>
        <v>23</v>
      </c>
      <c r="H339" t="s">
        <v>45</v>
      </c>
      <c r="I339" t="s">
        <v>20</v>
      </c>
      <c r="J339" t="s">
        <v>30</v>
      </c>
      <c r="K339" t="s">
        <v>31</v>
      </c>
      <c r="L339" s="1">
        <v>38640</v>
      </c>
      <c r="M339" s="2">
        <f t="shared" si="15"/>
        <v>2005</v>
      </c>
      <c r="N339" s="3">
        <f t="shared" si="16"/>
        <v>10</v>
      </c>
      <c r="O339" s="3">
        <f t="shared" si="17"/>
        <v>15</v>
      </c>
      <c r="P339">
        <v>67398</v>
      </c>
      <c r="Q339">
        <f>Employee_Data[[#This Row],[Annual Salary]] * (1 + Employee_Data[[#This Row],[Bonus %]])</f>
        <v>72115.86</v>
      </c>
      <c r="R339">
        <v>7.0000000000000007E-2</v>
      </c>
      <c r="S339" t="s">
        <v>23</v>
      </c>
      <c r="T339" t="s">
        <v>50</v>
      </c>
      <c r="U339" s="1"/>
    </row>
    <row r="340" spans="1:21" x14ac:dyDescent="0.25">
      <c r="A340" t="s">
        <v>749</v>
      </c>
      <c r="B340" t="s">
        <v>257</v>
      </c>
      <c r="C340" t="s">
        <v>640</v>
      </c>
      <c r="D340" t="str">
        <f>CONCATENATE(Employee_Data[[#This Row],[First Name]]," ",Employee_Data[[#This Row],[Last Name]])</f>
        <v>Jade Acosta</v>
      </c>
      <c r="E340" t="s">
        <v>18</v>
      </c>
      <c r="F340">
        <v>47</v>
      </c>
      <c r="G340">
        <f>Constante!$A$2-Employee_Data[[#This Row],[Age]]</f>
        <v>18</v>
      </c>
      <c r="H340" t="s">
        <v>338</v>
      </c>
      <c r="I340" t="s">
        <v>81</v>
      </c>
      <c r="J340" t="s">
        <v>21</v>
      </c>
      <c r="K340" t="s">
        <v>102</v>
      </c>
      <c r="L340" s="1">
        <v>42245</v>
      </c>
      <c r="M340" s="2">
        <f t="shared" si="15"/>
        <v>2015</v>
      </c>
      <c r="N340" s="3">
        <f t="shared" si="16"/>
        <v>8</v>
      </c>
      <c r="O340" s="3">
        <f t="shared" si="17"/>
        <v>29</v>
      </c>
      <c r="P340">
        <v>68488</v>
      </c>
      <c r="Q340">
        <f>Employee_Data[[#This Row],[Annual Salary]] * (1 + Employee_Data[[#This Row],[Bonus %]])</f>
        <v>68488</v>
      </c>
      <c r="R340">
        <v>0</v>
      </c>
      <c r="S340" t="s">
        <v>23</v>
      </c>
      <c r="T340" t="s">
        <v>24</v>
      </c>
      <c r="U340" s="1"/>
    </row>
    <row r="341" spans="1:21" x14ac:dyDescent="0.25">
      <c r="A341" t="s">
        <v>750</v>
      </c>
      <c r="B341" t="s">
        <v>269</v>
      </c>
      <c r="C341" t="s">
        <v>751</v>
      </c>
      <c r="D341" t="str">
        <f>CONCATENATE(Employee_Data[[#This Row],[First Name]]," ",Employee_Data[[#This Row],[Last Name]])</f>
        <v>Mila Vasquez</v>
      </c>
      <c r="E341" t="s">
        <v>18</v>
      </c>
      <c r="F341">
        <v>60</v>
      </c>
      <c r="G341">
        <f>Constante!$A$2-Employee_Data[[#This Row],[Age]]</f>
        <v>5</v>
      </c>
      <c r="H341" t="s">
        <v>132</v>
      </c>
      <c r="I341" t="s">
        <v>81</v>
      </c>
      <c r="J341" t="s">
        <v>30</v>
      </c>
      <c r="K341" t="s">
        <v>102</v>
      </c>
      <c r="L341" s="1">
        <v>35992</v>
      </c>
      <c r="M341" s="2">
        <f t="shared" si="15"/>
        <v>1998</v>
      </c>
      <c r="N341" s="3">
        <f t="shared" si="16"/>
        <v>7</v>
      </c>
      <c r="O341" s="3">
        <f t="shared" si="17"/>
        <v>16</v>
      </c>
      <c r="P341">
        <v>92932</v>
      </c>
      <c r="Q341">
        <f>Employee_Data[[#This Row],[Annual Salary]] * (1 + Employee_Data[[#This Row],[Bonus %]])</f>
        <v>92932</v>
      </c>
      <c r="R341">
        <v>0</v>
      </c>
      <c r="S341" t="s">
        <v>23</v>
      </c>
      <c r="T341" t="s">
        <v>105</v>
      </c>
      <c r="U341" s="1"/>
    </row>
    <row r="342" spans="1:21" x14ac:dyDescent="0.25">
      <c r="A342" t="s">
        <v>752</v>
      </c>
      <c r="B342" t="s">
        <v>753</v>
      </c>
      <c r="C342" t="s">
        <v>233</v>
      </c>
      <c r="D342" t="str">
        <f>CONCATENATE(Employee_Data[[#This Row],[First Name]]," ",Employee_Data[[#This Row],[Last Name]])</f>
        <v>Allison Ayala</v>
      </c>
      <c r="E342" t="s">
        <v>18</v>
      </c>
      <c r="F342">
        <v>36</v>
      </c>
      <c r="G342">
        <f>Constante!$A$2-Employee_Data[[#This Row],[Age]]</f>
        <v>29</v>
      </c>
      <c r="H342" t="s">
        <v>64</v>
      </c>
      <c r="I342" t="s">
        <v>38</v>
      </c>
      <c r="J342" t="s">
        <v>56</v>
      </c>
      <c r="K342" t="s">
        <v>102</v>
      </c>
      <c r="L342" s="1">
        <v>39994</v>
      </c>
      <c r="M342" s="2">
        <f t="shared" si="15"/>
        <v>2009</v>
      </c>
      <c r="N342" s="3">
        <f t="shared" si="16"/>
        <v>6</v>
      </c>
      <c r="O342" s="3">
        <f t="shared" si="17"/>
        <v>30</v>
      </c>
      <c r="P342">
        <v>43363</v>
      </c>
      <c r="Q342">
        <f>Employee_Data[[#This Row],[Annual Salary]] * (1 + Employee_Data[[#This Row],[Bonus %]])</f>
        <v>43363</v>
      </c>
      <c r="R342">
        <v>0</v>
      </c>
      <c r="S342" t="s">
        <v>23</v>
      </c>
      <c r="T342" t="s">
        <v>47</v>
      </c>
      <c r="U342" s="1"/>
    </row>
    <row r="343" spans="1:21" x14ac:dyDescent="0.25">
      <c r="A343" t="s">
        <v>754</v>
      </c>
      <c r="B343" t="s">
        <v>755</v>
      </c>
      <c r="C343" t="s">
        <v>431</v>
      </c>
      <c r="D343" t="str">
        <f>CONCATENATE(Employee_Data[[#This Row],[First Name]]," ",Employee_Data[[#This Row],[Last Name]])</f>
        <v>Jace Zhang</v>
      </c>
      <c r="E343" t="s">
        <v>28</v>
      </c>
      <c r="F343">
        <v>31</v>
      </c>
      <c r="G343">
        <f>Constante!$A$2-Employee_Data[[#This Row],[Age]]</f>
        <v>34</v>
      </c>
      <c r="H343" t="s">
        <v>516</v>
      </c>
      <c r="I343" t="s">
        <v>20</v>
      </c>
      <c r="J343" t="s">
        <v>39</v>
      </c>
      <c r="K343" t="s">
        <v>31</v>
      </c>
      <c r="L343" s="1">
        <v>42780</v>
      </c>
      <c r="M343" s="2">
        <f t="shared" si="15"/>
        <v>2017</v>
      </c>
      <c r="N343" s="3">
        <f t="shared" si="16"/>
        <v>2</v>
      </c>
      <c r="O343" s="3">
        <f t="shared" si="17"/>
        <v>14</v>
      </c>
      <c r="P343">
        <v>95963</v>
      </c>
      <c r="Q343">
        <f>Employee_Data[[#This Row],[Annual Salary]] * (1 + Employee_Data[[#This Row],[Bonus %]])</f>
        <v>95963</v>
      </c>
      <c r="R343">
        <v>0</v>
      </c>
      <c r="S343" t="s">
        <v>32</v>
      </c>
      <c r="T343" t="s">
        <v>166</v>
      </c>
      <c r="U343" s="1"/>
    </row>
    <row r="344" spans="1:21" x14ac:dyDescent="0.25">
      <c r="A344" t="s">
        <v>756</v>
      </c>
      <c r="B344" t="s">
        <v>753</v>
      </c>
      <c r="C344" t="s">
        <v>741</v>
      </c>
      <c r="D344" t="str">
        <f>CONCATENATE(Employee_Data[[#This Row],[First Name]]," ",Employee_Data[[#This Row],[Last Name]])</f>
        <v>Allison Medina</v>
      </c>
      <c r="E344" t="s">
        <v>18</v>
      </c>
      <c r="F344">
        <v>55</v>
      </c>
      <c r="G344">
        <f>Constante!$A$2-Employee_Data[[#This Row],[Age]]</f>
        <v>10</v>
      </c>
      <c r="H344" t="s">
        <v>60</v>
      </c>
      <c r="I344" t="s">
        <v>38</v>
      </c>
      <c r="J344" t="s">
        <v>39</v>
      </c>
      <c r="K344" t="s">
        <v>102</v>
      </c>
      <c r="L344" s="1">
        <v>40297</v>
      </c>
      <c r="M344" s="2">
        <f t="shared" si="15"/>
        <v>2010</v>
      </c>
      <c r="N344" s="3">
        <f t="shared" si="16"/>
        <v>4</v>
      </c>
      <c r="O344" s="3">
        <f t="shared" si="17"/>
        <v>29</v>
      </c>
      <c r="P344">
        <v>111038</v>
      </c>
      <c r="Q344">
        <f>Employee_Data[[#This Row],[Annual Salary]] * (1 + Employee_Data[[#This Row],[Bonus %]])</f>
        <v>116589.90000000001</v>
      </c>
      <c r="R344">
        <v>0.05</v>
      </c>
      <c r="S344" t="s">
        <v>112</v>
      </c>
      <c r="T344" t="s">
        <v>265</v>
      </c>
      <c r="U344" s="1"/>
    </row>
    <row r="345" spans="1:21" x14ac:dyDescent="0.25">
      <c r="A345" t="s">
        <v>757</v>
      </c>
      <c r="B345" t="s">
        <v>484</v>
      </c>
      <c r="C345" t="s">
        <v>758</v>
      </c>
      <c r="D345" t="str">
        <f>CONCATENATE(Employee_Data[[#This Row],[First Name]]," ",Employee_Data[[#This Row],[Last Name]])</f>
        <v>Maria Wilson</v>
      </c>
      <c r="E345" t="s">
        <v>18</v>
      </c>
      <c r="F345">
        <v>51</v>
      </c>
      <c r="G345">
        <f>Constante!$A$2-Employee_Data[[#This Row],[Age]]</f>
        <v>14</v>
      </c>
      <c r="H345" t="s">
        <v>95</v>
      </c>
      <c r="I345" t="s">
        <v>81</v>
      </c>
      <c r="J345" t="s">
        <v>21</v>
      </c>
      <c r="K345" t="s">
        <v>40</v>
      </c>
      <c r="L345" s="1">
        <v>35230</v>
      </c>
      <c r="M345" s="2">
        <f t="shared" si="15"/>
        <v>1996</v>
      </c>
      <c r="N345" s="3">
        <f t="shared" si="16"/>
        <v>6</v>
      </c>
      <c r="O345" s="3">
        <f t="shared" si="17"/>
        <v>14</v>
      </c>
      <c r="P345">
        <v>200246</v>
      </c>
      <c r="Q345">
        <f>Employee_Data[[#This Row],[Annual Salary]] * (1 + Employee_Data[[#This Row],[Bonus %]])</f>
        <v>268329.64</v>
      </c>
      <c r="R345">
        <v>0.34</v>
      </c>
      <c r="S345" t="s">
        <v>23</v>
      </c>
      <c r="T345" t="s">
        <v>105</v>
      </c>
      <c r="U345" s="1"/>
    </row>
    <row r="346" spans="1:21" x14ac:dyDescent="0.25">
      <c r="A346" t="s">
        <v>586</v>
      </c>
      <c r="B346" t="s">
        <v>246</v>
      </c>
      <c r="C346" t="s">
        <v>197</v>
      </c>
      <c r="D346" t="str">
        <f>CONCATENATE(Employee_Data[[#This Row],[First Name]]," ",Employee_Data[[#This Row],[Last Name]])</f>
        <v>Everly Coleman</v>
      </c>
      <c r="E346" t="s">
        <v>18</v>
      </c>
      <c r="F346">
        <v>48</v>
      </c>
      <c r="G346">
        <f>Constante!$A$2-Employee_Data[[#This Row],[Age]]</f>
        <v>17</v>
      </c>
      <c r="H346" t="s">
        <v>95</v>
      </c>
      <c r="I346" t="s">
        <v>20</v>
      </c>
      <c r="J346" t="s">
        <v>56</v>
      </c>
      <c r="K346" t="s">
        <v>40</v>
      </c>
      <c r="L346" s="1">
        <v>42053</v>
      </c>
      <c r="M346" s="2">
        <f t="shared" si="15"/>
        <v>2015</v>
      </c>
      <c r="N346" s="3">
        <f t="shared" si="16"/>
        <v>2</v>
      </c>
      <c r="O346" s="3">
        <f t="shared" si="17"/>
        <v>18</v>
      </c>
      <c r="P346">
        <v>194871</v>
      </c>
      <c r="Q346">
        <f>Employee_Data[[#This Row],[Annual Salary]] * (1 + Employee_Data[[#This Row],[Bonus %]])</f>
        <v>263075.85000000003</v>
      </c>
      <c r="R346">
        <v>0.35</v>
      </c>
      <c r="S346" t="s">
        <v>23</v>
      </c>
      <c r="T346" t="s">
        <v>105</v>
      </c>
      <c r="U346" s="1"/>
    </row>
    <row r="347" spans="1:21" x14ac:dyDescent="0.25">
      <c r="A347" t="s">
        <v>759</v>
      </c>
      <c r="B347" t="s">
        <v>44</v>
      </c>
      <c r="C347" t="s">
        <v>760</v>
      </c>
      <c r="D347" t="str">
        <f>CONCATENATE(Employee_Data[[#This Row],[First Name]]," ",Employee_Data[[#This Row],[Last Name]])</f>
        <v>Jordan Gomez</v>
      </c>
      <c r="E347" t="s">
        <v>28</v>
      </c>
      <c r="F347">
        <v>58</v>
      </c>
      <c r="G347">
        <f>Constante!$A$2-Employee_Data[[#This Row],[Age]]</f>
        <v>7</v>
      </c>
      <c r="H347" t="s">
        <v>49</v>
      </c>
      <c r="I347" t="s">
        <v>69</v>
      </c>
      <c r="J347" t="s">
        <v>21</v>
      </c>
      <c r="K347" t="s">
        <v>102</v>
      </c>
      <c r="L347" s="1">
        <v>34592</v>
      </c>
      <c r="M347" s="2">
        <f t="shared" si="15"/>
        <v>1994</v>
      </c>
      <c r="N347" s="3">
        <f t="shared" si="16"/>
        <v>9</v>
      </c>
      <c r="O347" s="3">
        <f t="shared" si="17"/>
        <v>15</v>
      </c>
      <c r="P347">
        <v>98769</v>
      </c>
      <c r="Q347">
        <f>Employee_Data[[#This Row],[Annual Salary]] * (1 + Employee_Data[[#This Row],[Bonus %]])</f>
        <v>98769</v>
      </c>
      <c r="R347">
        <v>0</v>
      </c>
      <c r="S347" t="s">
        <v>112</v>
      </c>
      <c r="T347" t="s">
        <v>119</v>
      </c>
      <c r="U347" s="1">
        <v>42646</v>
      </c>
    </row>
    <row r="348" spans="1:21" x14ac:dyDescent="0.25">
      <c r="A348" t="s">
        <v>761</v>
      </c>
      <c r="B348" t="s">
        <v>259</v>
      </c>
      <c r="C348" t="s">
        <v>424</v>
      </c>
      <c r="D348" t="str">
        <f>CONCATENATE(Employee_Data[[#This Row],[First Name]]," ",Employee_Data[[#This Row],[Last Name]])</f>
        <v>Isla Chavez</v>
      </c>
      <c r="E348" t="s">
        <v>18</v>
      </c>
      <c r="F348">
        <v>29</v>
      </c>
      <c r="G348">
        <f>Constante!$A$2-Employee_Data[[#This Row],[Age]]</f>
        <v>36</v>
      </c>
      <c r="H348" t="s">
        <v>54</v>
      </c>
      <c r="I348" t="s">
        <v>55</v>
      </c>
      <c r="J348" t="s">
        <v>21</v>
      </c>
      <c r="K348" t="s">
        <v>102</v>
      </c>
      <c r="L348" s="1">
        <v>43239</v>
      </c>
      <c r="M348" s="2">
        <f t="shared" si="15"/>
        <v>2018</v>
      </c>
      <c r="N348" s="3">
        <f t="shared" si="16"/>
        <v>5</v>
      </c>
      <c r="O348" s="3">
        <f t="shared" si="17"/>
        <v>19</v>
      </c>
      <c r="P348">
        <v>65334</v>
      </c>
      <c r="Q348">
        <f>Employee_Data[[#This Row],[Annual Salary]] * (1 + Employee_Data[[#This Row],[Bonus %]])</f>
        <v>65334</v>
      </c>
      <c r="R348">
        <v>0</v>
      </c>
      <c r="S348" t="s">
        <v>112</v>
      </c>
      <c r="T348" t="s">
        <v>119</v>
      </c>
      <c r="U348" s="1"/>
    </row>
    <row r="349" spans="1:21" x14ac:dyDescent="0.25">
      <c r="A349" t="s">
        <v>762</v>
      </c>
      <c r="B349" t="s">
        <v>416</v>
      </c>
      <c r="C349" t="s">
        <v>760</v>
      </c>
      <c r="D349" t="str">
        <f>CONCATENATE(Employee_Data[[#This Row],[First Name]]," ",Employee_Data[[#This Row],[Last Name]])</f>
        <v>Hannah Gomez</v>
      </c>
      <c r="E349" t="s">
        <v>18</v>
      </c>
      <c r="F349">
        <v>25</v>
      </c>
      <c r="G349">
        <f>Constante!$A$2-Employee_Data[[#This Row],[Age]]</f>
        <v>40</v>
      </c>
      <c r="H349" t="s">
        <v>29</v>
      </c>
      <c r="I349" t="s">
        <v>20</v>
      </c>
      <c r="J349" t="s">
        <v>30</v>
      </c>
      <c r="K349" t="s">
        <v>102</v>
      </c>
      <c r="L349" s="1">
        <v>44327</v>
      </c>
      <c r="M349" s="2">
        <f t="shared" si="15"/>
        <v>2021</v>
      </c>
      <c r="N349" s="3">
        <f t="shared" si="16"/>
        <v>5</v>
      </c>
      <c r="O349" s="3">
        <f t="shared" si="17"/>
        <v>11</v>
      </c>
      <c r="P349">
        <v>83934</v>
      </c>
      <c r="Q349">
        <f>Employee_Data[[#This Row],[Annual Salary]] * (1 + Employee_Data[[#This Row],[Bonus %]])</f>
        <v>83934</v>
      </c>
      <c r="R349">
        <v>0</v>
      </c>
      <c r="S349" t="s">
        <v>23</v>
      </c>
      <c r="T349" t="s">
        <v>65</v>
      </c>
      <c r="U349" s="1"/>
    </row>
    <row r="350" spans="1:21" x14ac:dyDescent="0.25">
      <c r="A350" t="s">
        <v>763</v>
      </c>
      <c r="B350" t="s">
        <v>764</v>
      </c>
      <c r="C350" t="s">
        <v>17</v>
      </c>
      <c r="D350" t="str">
        <f>CONCATENATE(Employee_Data[[#This Row],[First Name]]," ",Employee_Data[[#This Row],[Last Name]])</f>
        <v>Jacob Davis</v>
      </c>
      <c r="E350" t="s">
        <v>28</v>
      </c>
      <c r="F350">
        <v>36</v>
      </c>
      <c r="G350">
        <f>Constante!$A$2-Employee_Data[[#This Row],[Age]]</f>
        <v>29</v>
      </c>
      <c r="H350" t="s">
        <v>37</v>
      </c>
      <c r="I350" t="s">
        <v>69</v>
      </c>
      <c r="J350" t="s">
        <v>21</v>
      </c>
      <c r="K350" t="s">
        <v>40</v>
      </c>
      <c r="L350" s="1">
        <v>42616</v>
      </c>
      <c r="M350" s="2">
        <f t="shared" si="15"/>
        <v>2016</v>
      </c>
      <c r="N350" s="3">
        <f t="shared" si="16"/>
        <v>9</v>
      </c>
      <c r="O350" s="3">
        <f t="shared" si="17"/>
        <v>3</v>
      </c>
      <c r="P350">
        <v>150399</v>
      </c>
      <c r="Q350">
        <f>Employee_Data[[#This Row],[Annual Salary]] * (1 + Employee_Data[[#This Row],[Bonus %]])</f>
        <v>192510.72</v>
      </c>
      <c r="R350">
        <v>0.28000000000000003</v>
      </c>
      <c r="S350" t="s">
        <v>23</v>
      </c>
      <c r="T350" t="s">
        <v>41</v>
      </c>
      <c r="U350" s="1"/>
    </row>
    <row r="351" spans="1:21" x14ac:dyDescent="0.25">
      <c r="A351" t="s">
        <v>765</v>
      </c>
      <c r="B351" t="s">
        <v>83</v>
      </c>
      <c r="C351" t="s">
        <v>53</v>
      </c>
      <c r="D351" t="str">
        <f>CONCATENATE(Employee_Data[[#This Row],[First Name]]," ",Employee_Data[[#This Row],[Last Name]])</f>
        <v>Eli Gupta</v>
      </c>
      <c r="E351" t="s">
        <v>28</v>
      </c>
      <c r="F351">
        <v>37</v>
      </c>
      <c r="G351">
        <f>Constante!$A$2-Employee_Data[[#This Row],[Age]]</f>
        <v>28</v>
      </c>
      <c r="H351" t="s">
        <v>37</v>
      </c>
      <c r="I351" t="s">
        <v>76</v>
      </c>
      <c r="J351" t="s">
        <v>21</v>
      </c>
      <c r="K351" t="s">
        <v>31</v>
      </c>
      <c r="L351" s="1">
        <v>41048</v>
      </c>
      <c r="M351" s="2">
        <f t="shared" si="15"/>
        <v>2012</v>
      </c>
      <c r="N351" s="3">
        <f t="shared" si="16"/>
        <v>5</v>
      </c>
      <c r="O351" s="3">
        <f t="shared" si="17"/>
        <v>19</v>
      </c>
      <c r="P351">
        <v>16028</v>
      </c>
      <c r="Q351">
        <f>Employee_Data[[#This Row],[Annual Salary]] * (1 + Employee_Data[[#This Row],[Bonus %]])</f>
        <v>19073.32</v>
      </c>
      <c r="R351">
        <v>0.19</v>
      </c>
      <c r="S351" t="s">
        <v>32</v>
      </c>
      <c r="T351" t="s">
        <v>140</v>
      </c>
      <c r="U351" s="1"/>
    </row>
    <row r="352" spans="1:21" x14ac:dyDescent="0.25">
      <c r="A352" t="s">
        <v>766</v>
      </c>
      <c r="B352" t="s">
        <v>350</v>
      </c>
      <c r="C352" t="s">
        <v>309</v>
      </c>
      <c r="D352" t="str">
        <f>CONCATENATE(Employee_Data[[#This Row],[First Name]]," ",Employee_Data[[#This Row],[Last Name]])</f>
        <v>Andrew Huynh</v>
      </c>
      <c r="E352" t="s">
        <v>28</v>
      </c>
      <c r="F352">
        <v>57</v>
      </c>
      <c r="G352">
        <f>Constante!$A$2-Employee_Data[[#This Row],[Age]]</f>
        <v>8</v>
      </c>
      <c r="H352" t="s">
        <v>228</v>
      </c>
      <c r="I352" t="s">
        <v>76</v>
      </c>
      <c r="J352" t="s">
        <v>39</v>
      </c>
      <c r="K352" t="s">
        <v>31</v>
      </c>
      <c r="L352" s="1">
        <v>35548</v>
      </c>
      <c r="M352" s="2">
        <f t="shared" si="15"/>
        <v>1997</v>
      </c>
      <c r="N352" s="3">
        <f t="shared" si="16"/>
        <v>4</v>
      </c>
      <c r="O352" s="3">
        <f t="shared" si="17"/>
        <v>28</v>
      </c>
      <c r="P352">
        <v>54051</v>
      </c>
      <c r="Q352">
        <f>Employee_Data[[#This Row],[Annual Salary]] * (1 + Employee_Data[[#This Row],[Bonus %]])</f>
        <v>54051</v>
      </c>
      <c r="R352">
        <v>0</v>
      </c>
      <c r="S352" t="s">
        <v>23</v>
      </c>
      <c r="T352" t="s">
        <v>65</v>
      </c>
      <c r="U352" s="1">
        <v>36079</v>
      </c>
    </row>
    <row r="353" spans="1:21" x14ac:dyDescent="0.25">
      <c r="A353" t="s">
        <v>767</v>
      </c>
      <c r="B353" t="s">
        <v>252</v>
      </c>
      <c r="C353" t="s">
        <v>768</v>
      </c>
      <c r="D353" t="str">
        <f>CONCATENATE(Employee_Data[[#This Row],[First Name]]," ",Employee_Data[[#This Row],[Last Name]])</f>
        <v>Anna Gutierrez</v>
      </c>
      <c r="E353" t="s">
        <v>18</v>
      </c>
      <c r="F353">
        <v>59</v>
      </c>
      <c r="G353">
        <f>Constante!$A$2-Employee_Data[[#This Row],[Age]]</f>
        <v>6</v>
      </c>
      <c r="H353" t="s">
        <v>37</v>
      </c>
      <c r="I353" t="s">
        <v>81</v>
      </c>
      <c r="J353" t="s">
        <v>21</v>
      </c>
      <c r="K353" t="s">
        <v>102</v>
      </c>
      <c r="L353" s="1">
        <v>37726</v>
      </c>
      <c r="M353" s="2">
        <f t="shared" si="15"/>
        <v>2003</v>
      </c>
      <c r="N353" s="3">
        <f t="shared" si="16"/>
        <v>4</v>
      </c>
      <c r="O353" s="3">
        <f t="shared" si="17"/>
        <v>15</v>
      </c>
      <c r="P353">
        <v>150699</v>
      </c>
      <c r="Q353">
        <f>Employee_Data[[#This Row],[Annual Salary]] * (1 + Employee_Data[[#This Row],[Bonus %]])</f>
        <v>194401.71</v>
      </c>
      <c r="R353">
        <v>0.28999999999999998</v>
      </c>
      <c r="S353" t="s">
        <v>112</v>
      </c>
      <c r="T353" t="s">
        <v>265</v>
      </c>
      <c r="U353" s="1"/>
    </row>
    <row r="354" spans="1:21" x14ac:dyDescent="0.25">
      <c r="A354" t="s">
        <v>769</v>
      </c>
      <c r="B354" t="s">
        <v>276</v>
      </c>
      <c r="C354" t="s">
        <v>583</v>
      </c>
      <c r="D354" t="str">
        <f>CONCATENATE(Employee_Data[[#This Row],[First Name]]," ",Employee_Data[[#This Row],[Last Name]])</f>
        <v>Samuel Vega</v>
      </c>
      <c r="E354" t="s">
        <v>28</v>
      </c>
      <c r="F354">
        <v>37</v>
      </c>
      <c r="G354">
        <f>Constante!$A$2-Employee_Data[[#This Row],[Age]]</f>
        <v>28</v>
      </c>
      <c r="H354" t="s">
        <v>153</v>
      </c>
      <c r="I354" t="s">
        <v>96</v>
      </c>
      <c r="J354" t="s">
        <v>39</v>
      </c>
      <c r="K354" t="s">
        <v>102</v>
      </c>
      <c r="L354" s="1">
        <v>41363</v>
      </c>
      <c r="M354" s="2">
        <f t="shared" si="15"/>
        <v>2013</v>
      </c>
      <c r="N354" s="3">
        <f t="shared" si="16"/>
        <v>3</v>
      </c>
      <c r="O354" s="3">
        <f t="shared" si="17"/>
        <v>30</v>
      </c>
      <c r="P354">
        <v>6957</v>
      </c>
      <c r="Q354">
        <f>Employee_Data[[#This Row],[Annual Salary]] * (1 + Employee_Data[[#This Row],[Bonus %]])</f>
        <v>6957</v>
      </c>
      <c r="R354">
        <v>0</v>
      </c>
      <c r="S354" t="s">
        <v>23</v>
      </c>
      <c r="T354" t="s">
        <v>65</v>
      </c>
      <c r="U354" s="1"/>
    </row>
    <row r="355" spans="1:21" x14ac:dyDescent="0.25">
      <c r="A355" t="s">
        <v>770</v>
      </c>
      <c r="B355" t="s">
        <v>771</v>
      </c>
      <c r="C355" t="s">
        <v>224</v>
      </c>
      <c r="D355" t="str">
        <f>CONCATENATE(Employee_Data[[#This Row],[First Name]]," ",Employee_Data[[#This Row],[Last Name]])</f>
        <v>Liliana Do</v>
      </c>
      <c r="E355" t="s">
        <v>18</v>
      </c>
      <c r="F355">
        <v>30</v>
      </c>
      <c r="G355">
        <f>Constante!$A$2-Employee_Data[[#This Row],[Age]]</f>
        <v>35</v>
      </c>
      <c r="H355" t="s">
        <v>516</v>
      </c>
      <c r="I355" t="s">
        <v>20</v>
      </c>
      <c r="J355" t="s">
        <v>30</v>
      </c>
      <c r="K355" t="s">
        <v>31</v>
      </c>
      <c r="L355" s="1">
        <v>43553</v>
      </c>
      <c r="M355" s="2">
        <f t="shared" si="15"/>
        <v>2019</v>
      </c>
      <c r="N355" s="3">
        <f t="shared" si="16"/>
        <v>3</v>
      </c>
      <c r="O355" s="3">
        <f t="shared" si="17"/>
        <v>29</v>
      </c>
      <c r="P355">
        <v>86774</v>
      </c>
      <c r="Q355">
        <f>Employee_Data[[#This Row],[Annual Salary]] * (1 + Employee_Data[[#This Row],[Bonus %]])</f>
        <v>86774</v>
      </c>
      <c r="R355">
        <v>0</v>
      </c>
      <c r="S355" t="s">
        <v>32</v>
      </c>
      <c r="T355" t="s">
        <v>166</v>
      </c>
      <c r="U355" s="1"/>
    </row>
    <row r="356" spans="1:21" x14ac:dyDescent="0.25">
      <c r="A356" t="s">
        <v>772</v>
      </c>
      <c r="B356" t="s">
        <v>713</v>
      </c>
      <c r="C356" t="s">
        <v>36</v>
      </c>
      <c r="D356" t="str">
        <f>CONCATENATE(Employee_Data[[#This Row],[First Name]]," ",Employee_Data[[#This Row],[Last Name]])</f>
        <v>Isaac Sanders</v>
      </c>
      <c r="E356" t="s">
        <v>28</v>
      </c>
      <c r="F356">
        <v>49</v>
      </c>
      <c r="G356">
        <f>Constante!$A$2-Employee_Data[[#This Row],[Age]]</f>
        <v>16</v>
      </c>
      <c r="H356" t="s">
        <v>204</v>
      </c>
      <c r="I356" t="s">
        <v>76</v>
      </c>
      <c r="J356" t="s">
        <v>30</v>
      </c>
      <c r="K356" t="s">
        <v>40</v>
      </c>
      <c r="L356" s="1">
        <v>36979</v>
      </c>
      <c r="M356" s="2">
        <f t="shared" si="15"/>
        <v>2001</v>
      </c>
      <c r="N356" s="3">
        <f t="shared" si="16"/>
        <v>3</v>
      </c>
      <c r="O356" s="3">
        <f t="shared" si="17"/>
        <v>29</v>
      </c>
      <c r="P356">
        <v>57606</v>
      </c>
      <c r="Q356">
        <f>Employee_Data[[#This Row],[Annual Salary]] * (1 + Employee_Data[[#This Row],[Bonus %]])</f>
        <v>57606</v>
      </c>
      <c r="R356">
        <v>0</v>
      </c>
      <c r="S356" t="s">
        <v>23</v>
      </c>
      <c r="T356" t="s">
        <v>65</v>
      </c>
      <c r="U356" s="1"/>
    </row>
    <row r="357" spans="1:21" x14ac:dyDescent="0.25">
      <c r="A357" t="s">
        <v>773</v>
      </c>
      <c r="B357" t="s">
        <v>774</v>
      </c>
      <c r="C357" t="s">
        <v>53</v>
      </c>
      <c r="D357" t="str">
        <f>CONCATENATE(Employee_Data[[#This Row],[First Name]]," ",Employee_Data[[#This Row],[Last Name]])</f>
        <v>Raelynn Gupta</v>
      </c>
      <c r="E357" t="s">
        <v>18</v>
      </c>
      <c r="F357">
        <v>48</v>
      </c>
      <c r="G357">
        <f>Constante!$A$2-Employee_Data[[#This Row],[Age]]</f>
        <v>17</v>
      </c>
      <c r="H357" t="s">
        <v>19</v>
      </c>
      <c r="I357" t="s">
        <v>38</v>
      </c>
      <c r="J357" t="s">
        <v>56</v>
      </c>
      <c r="K357" t="s">
        <v>31</v>
      </c>
      <c r="L357" s="1">
        <v>37144</v>
      </c>
      <c r="M357" s="2">
        <f t="shared" si="15"/>
        <v>2001</v>
      </c>
      <c r="N357" s="3">
        <f t="shared" si="16"/>
        <v>9</v>
      </c>
      <c r="O357" s="3">
        <f t="shared" si="17"/>
        <v>10</v>
      </c>
      <c r="P357">
        <v>12573</v>
      </c>
      <c r="Q357">
        <f>Employee_Data[[#This Row],[Annual Salary]] * (1 + Employee_Data[[#This Row],[Bonus %]])</f>
        <v>13956.03</v>
      </c>
      <c r="R357">
        <v>0.11</v>
      </c>
      <c r="S357" t="s">
        <v>32</v>
      </c>
      <c r="T357" t="s">
        <v>33</v>
      </c>
      <c r="U357" s="1"/>
    </row>
    <row r="358" spans="1:21" x14ac:dyDescent="0.25">
      <c r="A358" t="s">
        <v>775</v>
      </c>
      <c r="B358" t="s">
        <v>299</v>
      </c>
      <c r="C358" t="s">
        <v>693</v>
      </c>
      <c r="D358" t="str">
        <f>CONCATENATE(Employee_Data[[#This Row],[First Name]]," ",Employee_Data[[#This Row],[Last Name]])</f>
        <v>Genesis Xiong</v>
      </c>
      <c r="E358" t="s">
        <v>18</v>
      </c>
      <c r="F358">
        <v>51</v>
      </c>
      <c r="G358">
        <f>Constante!$A$2-Employee_Data[[#This Row],[Age]]</f>
        <v>14</v>
      </c>
      <c r="H358" t="s">
        <v>360</v>
      </c>
      <c r="I358" t="s">
        <v>20</v>
      </c>
      <c r="J358" t="s">
        <v>21</v>
      </c>
      <c r="K358" t="s">
        <v>31</v>
      </c>
      <c r="L358" s="1">
        <v>40964</v>
      </c>
      <c r="M358" s="2">
        <f t="shared" si="15"/>
        <v>2012</v>
      </c>
      <c r="N358" s="3">
        <f t="shared" si="16"/>
        <v>2</v>
      </c>
      <c r="O358" s="3">
        <f t="shared" si="17"/>
        <v>25</v>
      </c>
      <c r="P358">
        <v>6417</v>
      </c>
      <c r="Q358">
        <f>Employee_Data[[#This Row],[Annual Salary]] * (1 + Employee_Data[[#This Row],[Bonus %]])</f>
        <v>6417</v>
      </c>
      <c r="R358">
        <v>0</v>
      </c>
      <c r="S358" t="s">
        <v>23</v>
      </c>
      <c r="T358" t="s">
        <v>105</v>
      </c>
      <c r="U358" s="1"/>
    </row>
    <row r="359" spans="1:21" x14ac:dyDescent="0.25">
      <c r="A359" t="s">
        <v>776</v>
      </c>
      <c r="B359" t="s">
        <v>452</v>
      </c>
      <c r="C359" t="s">
        <v>777</v>
      </c>
      <c r="D359" t="str">
        <f>CONCATENATE(Employee_Data[[#This Row],[First Name]]," ",Employee_Data[[#This Row],[Last Name]])</f>
        <v>Lucas Ramos</v>
      </c>
      <c r="E359" t="s">
        <v>28</v>
      </c>
      <c r="F359">
        <v>56</v>
      </c>
      <c r="G359">
        <f>Constante!$A$2-Employee_Data[[#This Row],[Age]]</f>
        <v>9</v>
      </c>
      <c r="H359" t="s">
        <v>179</v>
      </c>
      <c r="I359" t="s">
        <v>76</v>
      </c>
      <c r="J359" t="s">
        <v>39</v>
      </c>
      <c r="K359" t="s">
        <v>102</v>
      </c>
      <c r="L359" s="1">
        <v>35816</v>
      </c>
      <c r="M359" s="2">
        <f t="shared" si="15"/>
        <v>1998</v>
      </c>
      <c r="N359" s="3">
        <f t="shared" si="16"/>
        <v>1</v>
      </c>
      <c r="O359" s="3">
        <f t="shared" si="17"/>
        <v>21</v>
      </c>
      <c r="P359">
        <v>72303</v>
      </c>
      <c r="Q359">
        <f>Employee_Data[[#This Row],[Annual Salary]] * (1 + Employee_Data[[#This Row],[Bonus %]])</f>
        <v>72303</v>
      </c>
      <c r="R359">
        <v>0</v>
      </c>
      <c r="S359" t="s">
        <v>23</v>
      </c>
      <c r="T359" t="s">
        <v>50</v>
      </c>
      <c r="U359" s="1"/>
    </row>
    <row r="360" spans="1:21" x14ac:dyDescent="0.25">
      <c r="A360" t="s">
        <v>778</v>
      </c>
      <c r="B360" t="s">
        <v>659</v>
      </c>
      <c r="C360" t="s">
        <v>779</v>
      </c>
      <c r="D360" t="str">
        <f>CONCATENATE(Employee_Data[[#This Row],[First Name]]," ",Employee_Data[[#This Row],[Last Name]])</f>
        <v>Santiago f Gonzalez</v>
      </c>
      <c r="E360" t="s">
        <v>28</v>
      </c>
      <c r="F360">
        <v>36</v>
      </c>
      <c r="G360">
        <f>Constante!$A$2-Employee_Data[[#This Row],[Age]]</f>
        <v>29</v>
      </c>
      <c r="H360" t="s">
        <v>60</v>
      </c>
      <c r="I360" t="s">
        <v>55</v>
      </c>
      <c r="J360" t="s">
        <v>21</v>
      </c>
      <c r="K360" t="s">
        <v>102</v>
      </c>
      <c r="L360" s="1">
        <v>41116</v>
      </c>
      <c r="M360" s="2">
        <f t="shared" si="15"/>
        <v>2012</v>
      </c>
      <c r="N360" s="3">
        <f t="shared" si="16"/>
        <v>7</v>
      </c>
      <c r="O360" s="3">
        <f t="shared" si="17"/>
        <v>26</v>
      </c>
      <c r="P360">
        <v>105891</v>
      </c>
      <c r="Q360">
        <f>Employee_Data[[#This Row],[Annual Salary]] * (1 + Employee_Data[[#This Row],[Bonus %]])</f>
        <v>113303.37000000001</v>
      </c>
      <c r="R360">
        <v>7.0000000000000007E-2</v>
      </c>
      <c r="S360" t="s">
        <v>23</v>
      </c>
      <c r="T360" t="s">
        <v>24</v>
      </c>
      <c r="U360" s="1"/>
    </row>
    <row r="361" spans="1:21" x14ac:dyDescent="0.25">
      <c r="A361" t="s">
        <v>504</v>
      </c>
      <c r="B361" t="s">
        <v>450</v>
      </c>
      <c r="C361" t="s">
        <v>564</v>
      </c>
      <c r="D361" t="str">
        <f>CONCATENATE(Employee_Data[[#This Row],[First Name]]," ",Employee_Data[[#This Row],[Last Name]])</f>
        <v>Henry Zhu</v>
      </c>
      <c r="E361" t="s">
        <v>28</v>
      </c>
      <c r="F361">
        <v>38</v>
      </c>
      <c r="G361">
        <f>Constante!$A$2-Employee_Data[[#This Row],[Age]]</f>
        <v>27</v>
      </c>
      <c r="H361" t="s">
        <v>95</v>
      </c>
      <c r="I361" t="s">
        <v>96</v>
      </c>
      <c r="J361" t="s">
        <v>39</v>
      </c>
      <c r="K361" t="s">
        <v>31</v>
      </c>
      <c r="L361" s="1">
        <v>44433</v>
      </c>
      <c r="M361" s="2">
        <f t="shared" si="15"/>
        <v>2021</v>
      </c>
      <c r="N361" s="3">
        <f t="shared" si="16"/>
        <v>8</v>
      </c>
      <c r="O361" s="3">
        <f t="shared" si="17"/>
        <v>25</v>
      </c>
      <c r="P361">
        <v>25523</v>
      </c>
      <c r="Q361">
        <f>Employee_Data[[#This Row],[Annual Salary]] * (1 + Employee_Data[[#This Row],[Bonus %]])</f>
        <v>34711.279999999999</v>
      </c>
      <c r="R361">
        <v>0.36</v>
      </c>
      <c r="S361" t="s">
        <v>23</v>
      </c>
      <c r="T361" t="s">
        <v>47</v>
      </c>
      <c r="U361" s="1"/>
    </row>
    <row r="362" spans="1:21" x14ac:dyDescent="0.25">
      <c r="A362" t="s">
        <v>780</v>
      </c>
      <c r="B362" t="s">
        <v>16</v>
      </c>
      <c r="C362" t="s">
        <v>211</v>
      </c>
      <c r="D362" t="str">
        <f>CONCATENATE(Employee_Data[[#This Row],[First Name]]," ",Employee_Data[[#This Row],[Last Name]])</f>
        <v>Emily Contreras</v>
      </c>
      <c r="E362" t="s">
        <v>18</v>
      </c>
      <c r="F362">
        <v>56</v>
      </c>
      <c r="G362">
        <f>Constante!$A$2-Employee_Data[[#This Row],[Age]]</f>
        <v>9</v>
      </c>
      <c r="H362" t="s">
        <v>153</v>
      </c>
      <c r="I362" t="s">
        <v>55</v>
      </c>
      <c r="J362" t="s">
        <v>30</v>
      </c>
      <c r="K362" t="s">
        <v>102</v>
      </c>
      <c r="L362" s="1">
        <v>33770</v>
      </c>
      <c r="M362" s="2">
        <f t="shared" si="15"/>
        <v>1992</v>
      </c>
      <c r="N362" s="3">
        <f t="shared" si="16"/>
        <v>6</v>
      </c>
      <c r="O362" s="3">
        <f t="shared" si="17"/>
        <v>15</v>
      </c>
      <c r="P362">
        <v>59591</v>
      </c>
      <c r="Q362">
        <f>Employee_Data[[#This Row],[Annual Salary]] * (1 + Employee_Data[[#This Row],[Bonus %]])</f>
        <v>59591</v>
      </c>
      <c r="R362">
        <v>0</v>
      </c>
      <c r="S362" t="s">
        <v>112</v>
      </c>
      <c r="T362" t="s">
        <v>265</v>
      </c>
      <c r="U362" s="1"/>
    </row>
    <row r="363" spans="1:21" x14ac:dyDescent="0.25">
      <c r="A363" t="s">
        <v>781</v>
      </c>
      <c r="B363" t="s">
        <v>684</v>
      </c>
      <c r="C363" t="s">
        <v>395</v>
      </c>
      <c r="D363" t="str">
        <f>CONCATENATE(Employee_Data[[#This Row],[First Name]]," ",Employee_Data[[#This Row],[Last Name]])</f>
        <v>Hailey Lai</v>
      </c>
      <c r="E363" t="s">
        <v>18</v>
      </c>
      <c r="F363">
        <v>52</v>
      </c>
      <c r="G363">
        <f>Constante!$A$2-Employee_Data[[#This Row],[Age]]</f>
        <v>13</v>
      </c>
      <c r="H363" t="s">
        <v>95</v>
      </c>
      <c r="I363" t="s">
        <v>76</v>
      </c>
      <c r="J363" t="s">
        <v>30</v>
      </c>
      <c r="K363" t="s">
        <v>31</v>
      </c>
      <c r="L363" s="1">
        <v>41113</v>
      </c>
      <c r="M363" s="2">
        <f t="shared" si="15"/>
        <v>2012</v>
      </c>
      <c r="N363" s="3">
        <f t="shared" si="16"/>
        <v>7</v>
      </c>
      <c r="O363" s="3">
        <f t="shared" si="17"/>
        <v>23</v>
      </c>
      <c r="P363">
        <v>187048</v>
      </c>
      <c r="Q363">
        <f>Employee_Data[[#This Row],[Annual Salary]] * (1 + Employee_Data[[#This Row],[Bonus %]])</f>
        <v>246903.36000000002</v>
      </c>
      <c r="R363">
        <v>0.32</v>
      </c>
      <c r="S363" t="s">
        <v>32</v>
      </c>
      <c r="T363" t="s">
        <v>166</v>
      </c>
      <c r="U363" s="1"/>
    </row>
    <row r="364" spans="1:21" x14ac:dyDescent="0.25">
      <c r="A364" t="s">
        <v>782</v>
      </c>
      <c r="B364" t="s">
        <v>382</v>
      </c>
      <c r="C364" t="s">
        <v>150</v>
      </c>
      <c r="D364" t="str">
        <f>CONCATENATE(Employee_Data[[#This Row],[First Name]]," ",Employee_Data[[#This Row],[Last Name]])</f>
        <v>Vivian Guzman</v>
      </c>
      <c r="E364" t="s">
        <v>18</v>
      </c>
      <c r="F364">
        <v>53</v>
      </c>
      <c r="G364">
        <f>Constante!$A$2-Employee_Data[[#This Row],[Age]]</f>
        <v>12</v>
      </c>
      <c r="H364" t="s">
        <v>153</v>
      </c>
      <c r="I364" t="s">
        <v>38</v>
      </c>
      <c r="J364" t="s">
        <v>39</v>
      </c>
      <c r="K364" t="s">
        <v>102</v>
      </c>
      <c r="L364" s="1">
        <v>37296</v>
      </c>
      <c r="M364" s="2">
        <f t="shared" si="15"/>
        <v>2002</v>
      </c>
      <c r="N364" s="3">
        <f t="shared" si="16"/>
        <v>2</v>
      </c>
      <c r="O364" s="3">
        <f t="shared" si="17"/>
        <v>9</v>
      </c>
      <c r="P364">
        <v>58605</v>
      </c>
      <c r="Q364">
        <f>Employee_Data[[#This Row],[Annual Salary]] * (1 + Employee_Data[[#This Row],[Bonus %]])</f>
        <v>58605</v>
      </c>
      <c r="R364">
        <v>0</v>
      </c>
      <c r="S364" t="s">
        <v>23</v>
      </c>
      <c r="T364" t="s">
        <v>50</v>
      </c>
      <c r="U364" s="1"/>
    </row>
    <row r="365" spans="1:21" x14ac:dyDescent="0.25">
      <c r="A365" t="s">
        <v>783</v>
      </c>
      <c r="B365" t="s">
        <v>524</v>
      </c>
      <c r="C365" t="s">
        <v>211</v>
      </c>
      <c r="D365" t="str">
        <f>CONCATENATE(Employee_Data[[#This Row],[First Name]]," ",Employee_Data[[#This Row],[Last Name]])</f>
        <v>Hadley Contreras</v>
      </c>
      <c r="E365" t="s">
        <v>18</v>
      </c>
      <c r="F365">
        <v>60</v>
      </c>
      <c r="G365">
        <f>Constante!$A$2-Employee_Data[[#This Row],[Age]]</f>
        <v>5</v>
      </c>
      <c r="H365" t="s">
        <v>37</v>
      </c>
      <c r="I365" t="s">
        <v>81</v>
      </c>
      <c r="J365" t="s">
        <v>56</v>
      </c>
      <c r="K365" t="s">
        <v>102</v>
      </c>
      <c r="L365" s="1">
        <v>42739</v>
      </c>
      <c r="M365" s="2">
        <f t="shared" si="15"/>
        <v>2017</v>
      </c>
      <c r="N365" s="3">
        <f t="shared" si="16"/>
        <v>1</v>
      </c>
      <c r="O365" s="3">
        <f t="shared" si="17"/>
        <v>4</v>
      </c>
      <c r="P365">
        <v>178502</v>
      </c>
      <c r="Q365">
        <f>Employee_Data[[#This Row],[Annual Salary]] * (1 + Employee_Data[[#This Row],[Bonus %]])</f>
        <v>214202.4</v>
      </c>
      <c r="R365">
        <v>0.2</v>
      </c>
      <c r="S365" t="s">
        <v>23</v>
      </c>
      <c r="T365" t="s">
        <v>47</v>
      </c>
      <c r="U365" s="1"/>
    </row>
    <row r="366" spans="1:21" x14ac:dyDescent="0.25">
      <c r="A366" t="s">
        <v>784</v>
      </c>
      <c r="B366" t="s">
        <v>482</v>
      </c>
      <c r="C366" t="s">
        <v>785</v>
      </c>
      <c r="D366" t="str">
        <f>CONCATENATE(Employee_Data[[#This Row],[First Name]]," ",Employee_Data[[#This Row],[Last Name]])</f>
        <v>Nathan Sun</v>
      </c>
      <c r="E366" t="s">
        <v>28</v>
      </c>
      <c r="F366">
        <v>63</v>
      </c>
      <c r="G366">
        <f>Constante!$A$2-Employee_Data[[#This Row],[Age]]</f>
        <v>2</v>
      </c>
      <c r="H366" t="s">
        <v>60</v>
      </c>
      <c r="I366" t="s">
        <v>69</v>
      </c>
      <c r="J366" t="s">
        <v>39</v>
      </c>
      <c r="K366" t="s">
        <v>31</v>
      </c>
      <c r="L366" s="1">
        <v>42214</v>
      </c>
      <c r="M366" s="2">
        <f t="shared" si="15"/>
        <v>2015</v>
      </c>
      <c r="N366" s="3">
        <f t="shared" si="16"/>
        <v>7</v>
      </c>
      <c r="O366" s="3">
        <f t="shared" si="17"/>
        <v>29</v>
      </c>
      <c r="P366">
        <v>103724</v>
      </c>
      <c r="Q366">
        <f>Employee_Data[[#This Row],[Annual Salary]] * (1 + Employee_Data[[#This Row],[Bonus %]])</f>
        <v>108910.20000000001</v>
      </c>
      <c r="R366">
        <v>0.05</v>
      </c>
      <c r="S366" t="s">
        <v>32</v>
      </c>
      <c r="T366" t="s">
        <v>88</v>
      </c>
      <c r="U366" s="1"/>
    </row>
    <row r="367" spans="1:21" x14ac:dyDescent="0.25">
      <c r="A367" t="s">
        <v>786</v>
      </c>
      <c r="B367" t="s">
        <v>787</v>
      </c>
      <c r="C367" t="s">
        <v>788</v>
      </c>
      <c r="D367" t="str">
        <f>CONCATENATE(Employee_Data[[#This Row],[First Name]]," ",Employee_Data[[#This Row],[Last Name]])</f>
        <v>Grace Campos</v>
      </c>
      <c r="E367" t="s">
        <v>18</v>
      </c>
      <c r="F367">
        <v>37</v>
      </c>
      <c r="G367">
        <f>Constante!$A$2-Employee_Data[[#This Row],[Age]]</f>
        <v>28</v>
      </c>
      <c r="H367" t="s">
        <v>37</v>
      </c>
      <c r="I367" t="s">
        <v>81</v>
      </c>
      <c r="J367" t="s">
        <v>21</v>
      </c>
      <c r="K367" t="s">
        <v>102</v>
      </c>
      <c r="L367" s="1">
        <v>39528</v>
      </c>
      <c r="M367" s="2">
        <f t="shared" si="15"/>
        <v>2008</v>
      </c>
      <c r="N367" s="3">
        <f t="shared" si="16"/>
        <v>3</v>
      </c>
      <c r="O367" s="3">
        <f t="shared" si="17"/>
        <v>21</v>
      </c>
      <c r="P367">
        <v>156277</v>
      </c>
      <c r="Q367">
        <f>Employee_Data[[#This Row],[Annual Salary]] * (1 + Employee_Data[[#This Row],[Bonus %]])</f>
        <v>190657.94</v>
      </c>
      <c r="R367">
        <v>0.22</v>
      </c>
      <c r="S367" t="s">
        <v>112</v>
      </c>
      <c r="T367" t="s">
        <v>113</v>
      </c>
      <c r="U367" s="1"/>
    </row>
    <row r="368" spans="1:21" x14ac:dyDescent="0.25">
      <c r="A368" t="s">
        <v>789</v>
      </c>
      <c r="B368" t="s">
        <v>620</v>
      </c>
      <c r="C368" t="s">
        <v>558</v>
      </c>
      <c r="D368" t="str">
        <f>CONCATENATE(Employee_Data[[#This Row],[First Name]]," ",Employee_Data[[#This Row],[Last Name]])</f>
        <v>Autumn Ortiz</v>
      </c>
      <c r="E368" t="s">
        <v>18</v>
      </c>
      <c r="F368">
        <v>30</v>
      </c>
      <c r="G368">
        <f>Constante!$A$2-Employee_Data[[#This Row],[Age]]</f>
        <v>35</v>
      </c>
      <c r="H368" t="s">
        <v>218</v>
      </c>
      <c r="I368" t="s">
        <v>81</v>
      </c>
      <c r="J368" t="s">
        <v>21</v>
      </c>
      <c r="K368" t="s">
        <v>102</v>
      </c>
      <c r="L368" s="1">
        <v>43086</v>
      </c>
      <c r="M368" s="2">
        <f t="shared" si="15"/>
        <v>2017</v>
      </c>
      <c r="N368" s="3">
        <f t="shared" si="16"/>
        <v>12</v>
      </c>
      <c r="O368" s="3">
        <f t="shared" si="17"/>
        <v>17</v>
      </c>
      <c r="P368">
        <v>87744</v>
      </c>
      <c r="Q368">
        <f>Employee_Data[[#This Row],[Annual Salary]] * (1 + Employee_Data[[#This Row],[Bonus %]])</f>
        <v>87744</v>
      </c>
      <c r="R368">
        <v>0</v>
      </c>
      <c r="S368" t="s">
        <v>112</v>
      </c>
      <c r="T368" t="s">
        <v>265</v>
      </c>
      <c r="U368" s="1"/>
    </row>
    <row r="369" spans="1:21" x14ac:dyDescent="0.25">
      <c r="A369" t="s">
        <v>790</v>
      </c>
      <c r="B369" t="s">
        <v>341</v>
      </c>
      <c r="C369" t="s">
        <v>72</v>
      </c>
      <c r="D369" t="str">
        <f>CONCATENATE(Employee_Data[[#This Row],[First Name]]," ",Employee_Data[[#This Row],[Last Name]])</f>
        <v>Connor Walker</v>
      </c>
      <c r="E369" t="s">
        <v>28</v>
      </c>
      <c r="F369">
        <v>30</v>
      </c>
      <c r="G369">
        <f>Constante!$A$2-Employee_Data[[#This Row],[Age]]</f>
        <v>35</v>
      </c>
      <c r="H369" t="s">
        <v>153</v>
      </c>
      <c r="I369" t="s">
        <v>38</v>
      </c>
      <c r="J369" t="s">
        <v>30</v>
      </c>
      <c r="K369" t="s">
        <v>40</v>
      </c>
      <c r="L369" s="1">
        <v>43542</v>
      </c>
      <c r="M369" s="2">
        <f t="shared" si="15"/>
        <v>2019</v>
      </c>
      <c r="N369" s="3">
        <f t="shared" si="16"/>
        <v>3</v>
      </c>
      <c r="O369" s="3">
        <f t="shared" si="17"/>
        <v>18</v>
      </c>
      <c r="P369">
        <v>54714</v>
      </c>
      <c r="Q369">
        <f>Employee_Data[[#This Row],[Annual Salary]] * (1 + Employee_Data[[#This Row],[Bonus %]])</f>
        <v>54714</v>
      </c>
      <c r="R369">
        <v>0</v>
      </c>
      <c r="S369" t="s">
        <v>23</v>
      </c>
      <c r="T369" t="s">
        <v>105</v>
      </c>
      <c r="U369" s="1"/>
    </row>
    <row r="370" spans="1:21" x14ac:dyDescent="0.25">
      <c r="A370" t="s">
        <v>791</v>
      </c>
      <c r="B370" t="s">
        <v>320</v>
      </c>
      <c r="C370" t="s">
        <v>792</v>
      </c>
      <c r="D370" t="str">
        <f>CONCATENATE(Employee_Data[[#This Row],[First Name]]," ",Employee_Data[[#This Row],[Last Name]])</f>
        <v>Mia Wu</v>
      </c>
      <c r="E370" t="s">
        <v>18</v>
      </c>
      <c r="F370">
        <v>45</v>
      </c>
      <c r="G370">
        <f>Constante!$A$2-Employee_Data[[#This Row],[Age]]</f>
        <v>20</v>
      </c>
      <c r="H370" t="s">
        <v>162</v>
      </c>
      <c r="I370" t="s">
        <v>20</v>
      </c>
      <c r="J370" t="s">
        <v>56</v>
      </c>
      <c r="K370" t="s">
        <v>31</v>
      </c>
      <c r="L370" s="1">
        <v>41511</v>
      </c>
      <c r="M370" s="2">
        <f t="shared" si="15"/>
        <v>2013</v>
      </c>
      <c r="N370" s="3">
        <f t="shared" si="16"/>
        <v>8</v>
      </c>
      <c r="O370" s="3">
        <f t="shared" si="17"/>
        <v>25</v>
      </c>
      <c r="P370">
        <v>99169</v>
      </c>
      <c r="Q370">
        <f>Employee_Data[[#This Row],[Annual Salary]] * (1 + Employee_Data[[#This Row],[Bonus %]])</f>
        <v>99169</v>
      </c>
      <c r="R370">
        <v>0</v>
      </c>
      <c r="S370" t="s">
        <v>32</v>
      </c>
      <c r="T370" t="s">
        <v>140</v>
      </c>
      <c r="U370" s="1"/>
    </row>
    <row r="371" spans="1:21" x14ac:dyDescent="0.25">
      <c r="A371" t="s">
        <v>793</v>
      </c>
      <c r="B371" t="s">
        <v>681</v>
      </c>
      <c r="C371" t="s">
        <v>794</v>
      </c>
      <c r="D371" t="str">
        <f>CONCATENATE(Employee_Data[[#This Row],[First Name]]," ",Employee_Data[[#This Row],[Last Name]])</f>
        <v>Julia Luong</v>
      </c>
      <c r="E371" t="s">
        <v>18</v>
      </c>
      <c r="F371">
        <v>55</v>
      </c>
      <c r="G371">
        <f>Constante!$A$2-Employee_Data[[#This Row],[Age]]</f>
        <v>10</v>
      </c>
      <c r="H371" t="s">
        <v>19</v>
      </c>
      <c r="I371" t="s">
        <v>69</v>
      </c>
      <c r="J371" t="s">
        <v>21</v>
      </c>
      <c r="K371" t="s">
        <v>31</v>
      </c>
      <c r="L371" s="1">
        <v>38888</v>
      </c>
      <c r="M371" s="2">
        <f t="shared" si="15"/>
        <v>2006</v>
      </c>
      <c r="N371" s="3">
        <f t="shared" si="16"/>
        <v>6</v>
      </c>
      <c r="O371" s="3">
        <f t="shared" si="17"/>
        <v>20</v>
      </c>
      <c r="P371">
        <v>142628</v>
      </c>
      <c r="Q371">
        <f>Employee_Data[[#This Row],[Annual Salary]] * (1 + Employee_Data[[#This Row],[Bonus %]])</f>
        <v>159743.36000000002</v>
      </c>
      <c r="R371">
        <v>0.12</v>
      </c>
      <c r="S371" t="s">
        <v>32</v>
      </c>
      <c r="T371" t="s">
        <v>33</v>
      </c>
      <c r="U371" s="1"/>
    </row>
    <row r="372" spans="1:21" x14ac:dyDescent="0.25">
      <c r="A372" t="s">
        <v>795</v>
      </c>
      <c r="B372" t="s">
        <v>608</v>
      </c>
      <c r="C372" t="s">
        <v>626</v>
      </c>
      <c r="D372" t="str">
        <f>CONCATENATE(Employee_Data[[#This Row],[First Name]]," ",Employee_Data[[#This Row],[Last Name]])</f>
        <v>Eleanor Delgado</v>
      </c>
      <c r="E372" t="s">
        <v>18</v>
      </c>
      <c r="F372">
        <v>33</v>
      </c>
      <c r="G372">
        <f>Constante!$A$2-Employee_Data[[#This Row],[Age]]</f>
        <v>32</v>
      </c>
      <c r="H372" t="s">
        <v>49</v>
      </c>
      <c r="I372" t="s">
        <v>96</v>
      </c>
      <c r="J372" t="s">
        <v>30</v>
      </c>
      <c r="K372" t="s">
        <v>102</v>
      </c>
      <c r="L372" s="1">
        <v>41756</v>
      </c>
      <c r="M372" s="2">
        <f t="shared" si="15"/>
        <v>2014</v>
      </c>
      <c r="N372" s="3">
        <f t="shared" si="16"/>
        <v>4</v>
      </c>
      <c r="O372" s="3">
        <f t="shared" si="17"/>
        <v>27</v>
      </c>
      <c r="P372">
        <v>75869</v>
      </c>
      <c r="Q372">
        <f>Employee_Data[[#This Row],[Annual Salary]] * (1 + Employee_Data[[#This Row],[Bonus %]])</f>
        <v>75869</v>
      </c>
      <c r="R372">
        <v>0</v>
      </c>
      <c r="S372" t="s">
        <v>112</v>
      </c>
      <c r="T372" t="s">
        <v>265</v>
      </c>
      <c r="U372" s="1"/>
    </row>
    <row r="373" spans="1:21" x14ac:dyDescent="0.25">
      <c r="A373" t="s">
        <v>796</v>
      </c>
      <c r="B373" t="s">
        <v>223</v>
      </c>
      <c r="C373" t="s">
        <v>797</v>
      </c>
      <c r="D373" t="str">
        <f>CONCATENATE(Employee_Data[[#This Row],[First Name]]," ",Employee_Data[[#This Row],[Last Name]])</f>
        <v>Addison Roberts</v>
      </c>
      <c r="E373" t="s">
        <v>18</v>
      </c>
      <c r="F373">
        <v>65</v>
      </c>
      <c r="G373">
        <f>Constante!$A$2-Employee_Data[[#This Row],[Age]]</f>
        <v>0</v>
      </c>
      <c r="H373" t="s">
        <v>304</v>
      </c>
      <c r="I373" t="s">
        <v>20</v>
      </c>
      <c r="J373" t="s">
        <v>30</v>
      </c>
      <c r="K373" t="s">
        <v>40</v>
      </c>
      <c r="L373" s="1">
        <v>43234</v>
      </c>
      <c r="M373" s="2">
        <f t="shared" si="15"/>
        <v>2018</v>
      </c>
      <c r="N373" s="3">
        <f t="shared" si="16"/>
        <v>5</v>
      </c>
      <c r="O373" s="3">
        <f t="shared" si="17"/>
        <v>14</v>
      </c>
      <c r="P373">
        <v>60985</v>
      </c>
      <c r="Q373">
        <f>Employee_Data[[#This Row],[Annual Salary]] * (1 + Employee_Data[[#This Row],[Bonus %]])</f>
        <v>60985</v>
      </c>
      <c r="R373">
        <v>0</v>
      </c>
      <c r="S373" t="s">
        <v>23</v>
      </c>
      <c r="T373" t="s">
        <v>24</v>
      </c>
      <c r="U373" s="1"/>
    </row>
    <row r="374" spans="1:21" x14ac:dyDescent="0.25">
      <c r="A374" t="s">
        <v>798</v>
      </c>
      <c r="B374" t="s">
        <v>78</v>
      </c>
      <c r="C374" t="s">
        <v>638</v>
      </c>
      <c r="D374" t="str">
        <f>CONCATENATE(Employee_Data[[#This Row],[First Name]]," ",Employee_Data[[#This Row],[Last Name]])</f>
        <v>Camila Li</v>
      </c>
      <c r="E374" t="s">
        <v>18</v>
      </c>
      <c r="F374">
        <v>60</v>
      </c>
      <c r="G374">
        <f>Constante!$A$2-Employee_Data[[#This Row],[Age]]</f>
        <v>5</v>
      </c>
      <c r="H374" t="s">
        <v>19</v>
      </c>
      <c r="I374" t="s">
        <v>20</v>
      </c>
      <c r="J374" t="s">
        <v>21</v>
      </c>
      <c r="K374" t="s">
        <v>31</v>
      </c>
      <c r="L374" s="1">
        <v>40383</v>
      </c>
      <c r="M374" s="2">
        <f t="shared" si="15"/>
        <v>2010</v>
      </c>
      <c r="N374" s="3">
        <f t="shared" si="16"/>
        <v>7</v>
      </c>
      <c r="O374" s="3">
        <f t="shared" si="17"/>
        <v>24</v>
      </c>
      <c r="P374">
        <v>126911</v>
      </c>
      <c r="Q374">
        <f>Employee_Data[[#This Row],[Annual Salary]] * (1 + Employee_Data[[#This Row],[Bonus %]])</f>
        <v>139602.1</v>
      </c>
      <c r="R374">
        <v>0.1</v>
      </c>
      <c r="S374" t="s">
        <v>32</v>
      </c>
      <c r="T374" t="s">
        <v>88</v>
      </c>
      <c r="U374" s="1"/>
    </row>
    <row r="375" spans="1:21" x14ac:dyDescent="0.25">
      <c r="A375" t="s">
        <v>799</v>
      </c>
      <c r="B375" t="s">
        <v>145</v>
      </c>
      <c r="C375" t="s">
        <v>412</v>
      </c>
      <c r="D375" t="str">
        <f>CONCATENATE(Employee_Data[[#This Row],[First Name]]," ",Employee_Data[[#This Row],[Last Name]])</f>
        <v>Ezekiel Fong</v>
      </c>
      <c r="E375" t="s">
        <v>28</v>
      </c>
      <c r="F375">
        <v>56</v>
      </c>
      <c r="G375">
        <f>Constante!$A$2-Employee_Data[[#This Row],[Age]]</f>
        <v>9</v>
      </c>
      <c r="H375" t="s">
        <v>95</v>
      </c>
      <c r="I375" t="s">
        <v>55</v>
      </c>
      <c r="J375" t="s">
        <v>21</v>
      </c>
      <c r="K375" t="s">
        <v>31</v>
      </c>
      <c r="L375" s="1">
        <v>38042</v>
      </c>
      <c r="M375" s="2">
        <f t="shared" si="15"/>
        <v>2004</v>
      </c>
      <c r="N375" s="3">
        <f t="shared" si="16"/>
        <v>2</v>
      </c>
      <c r="O375" s="3">
        <f t="shared" si="17"/>
        <v>25</v>
      </c>
      <c r="P375">
        <v>216949</v>
      </c>
      <c r="Q375">
        <f>Employee_Data[[#This Row],[Annual Salary]] * (1 + Employee_Data[[#This Row],[Bonus %]])</f>
        <v>286372.68</v>
      </c>
      <c r="R375">
        <v>0.32</v>
      </c>
      <c r="S375" t="s">
        <v>32</v>
      </c>
      <c r="T375" t="s">
        <v>88</v>
      </c>
      <c r="U375" s="1"/>
    </row>
    <row r="376" spans="1:21" x14ac:dyDescent="0.25">
      <c r="A376" t="s">
        <v>800</v>
      </c>
      <c r="B376" t="s">
        <v>142</v>
      </c>
      <c r="C376" t="s">
        <v>427</v>
      </c>
      <c r="D376" t="str">
        <f>CONCATENATE(Employee_Data[[#This Row],[First Name]]," ",Employee_Data[[#This Row],[Last Name]])</f>
        <v>Dylan Thao</v>
      </c>
      <c r="E376" t="s">
        <v>28</v>
      </c>
      <c r="F376">
        <v>53</v>
      </c>
      <c r="G376">
        <f>Constante!$A$2-Employee_Data[[#This Row],[Age]]</f>
        <v>12</v>
      </c>
      <c r="H376" t="s">
        <v>37</v>
      </c>
      <c r="I376" t="s">
        <v>81</v>
      </c>
      <c r="J376" t="s">
        <v>30</v>
      </c>
      <c r="K376" t="s">
        <v>31</v>
      </c>
      <c r="L376" s="1">
        <v>41204</v>
      </c>
      <c r="M376" s="2">
        <f t="shared" si="15"/>
        <v>2012</v>
      </c>
      <c r="N376" s="3">
        <f t="shared" si="16"/>
        <v>10</v>
      </c>
      <c r="O376" s="3">
        <f t="shared" si="17"/>
        <v>22</v>
      </c>
      <c r="P376">
        <v>16851</v>
      </c>
      <c r="Q376">
        <f>Employee_Data[[#This Row],[Annual Salary]] * (1 + Employee_Data[[#This Row],[Bonus %]])</f>
        <v>21737.79</v>
      </c>
      <c r="R376">
        <v>0.28999999999999998</v>
      </c>
      <c r="S376" t="s">
        <v>23</v>
      </c>
      <c r="T376" t="s">
        <v>24</v>
      </c>
      <c r="U376" s="1"/>
    </row>
    <row r="377" spans="1:21" x14ac:dyDescent="0.25">
      <c r="A377" t="s">
        <v>801</v>
      </c>
      <c r="B377" t="s">
        <v>802</v>
      </c>
      <c r="C377" t="s">
        <v>236</v>
      </c>
      <c r="D377" t="str">
        <f>CONCATENATE(Employee_Data[[#This Row],[First Name]]," ",Employee_Data[[#This Row],[Last Name]])</f>
        <v>Josephine Salazar</v>
      </c>
      <c r="E377" t="s">
        <v>18</v>
      </c>
      <c r="F377">
        <v>36</v>
      </c>
      <c r="G377">
        <f>Constante!$A$2-Employee_Data[[#This Row],[Age]]</f>
        <v>29</v>
      </c>
      <c r="H377" t="s">
        <v>218</v>
      </c>
      <c r="I377" t="s">
        <v>81</v>
      </c>
      <c r="J377" t="s">
        <v>39</v>
      </c>
      <c r="K377" t="s">
        <v>102</v>
      </c>
      <c r="L377" s="1">
        <v>42443</v>
      </c>
      <c r="M377" s="2">
        <f t="shared" si="15"/>
        <v>2016</v>
      </c>
      <c r="N377" s="3">
        <f t="shared" si="16"/>
        <v>3</v>
      </c>
      <c r="O377" s="3">
        <f t="shared" si="17"/>
        <v>14</v>
      </c>
      <c r="P377">
        <v>8587</v>
      </c>
      <c r="Q377">
        <f>Employee_Data[[#This Row],[Annual Salary]] * (1 + Employee_Data[[#This Row],[Bonus %]])</f>
        <v>8587</v>
      </c>
      <c r="R377">
        <v>0</v>
      </c>
      <c r="S377" t="s">
        <v>112</v>
      </c>
      <c r="T377" t="s">
        <v>265</v>
      </c>
      <c r="U377" s="1"/>
    </row>
    <row r="378" spans="1:21" x14ac:dyDescent="0.25">
      <c r="A378" t="s">
        <v>803</v>
      </c>
      <c r="B378" t="s">
        <v>299</v>
      </c>
      <c r="C378" t="s">
        <v>804</v>
      </c>
      <c r="D378" t="str">
        <f>CONCATENATE(Employee_Data[[#This Row],[First Name]]," ",Employee_Data[[#This Row],[Last Name]])</f>
        <v>Genesis Hu</v>
      </c>
      <c r="E378" t="s">
        <v>18</v>
      </c>
      <c r="F378">
        <v>46</v>
      </c>
      <c r="G378">
        <f>Constante!$A$2-Employee_Data[[#This Row],[Age]]</f>
        <v>19</v>
      </c>
      <c r="H378" t="s">
        <v>49</v>
      </c>
      <c r="I378" t="s">
        <v>96</v>
      </c>
      <c r="J378" t="s">
        <v>56</v>
      </c>
      <c r="K378" t="s">
        <v>31</v>
      </c>
      <c r="L378" s="1">
        <v>37271</v>
      </c>
      <c r="M378" s="2">
        <f t="shared" si="15"/>
        <v>2002</v>
      </c>
      <c r="N378" s="3">
        <f t="shared" si="16"/>
        <v>1</v>
      </c>
      <c r="O378" s="3">
        <f t="shared" si="17"/>
        <v>15</v>
      </c>
      <c r="P378">
        <v>8651</v>
      </c>
      <c r="Q378">
        <f>Employee_Data[[#This Row],[Annual Salary]] * (1 + Employee_Data[[#This Row],[Bonus %]])</f>
        <v>8651</v>
      </c>
      <c r="R378">
        <v>0</v>
      </c>
      <c r="S378" t="s">
        <v>32</v>
      </c>
      <c r="T378" t="s">
        <v>140</v>
      </c>
      <c r="U378" s="1">
        <v>37623</v>
      </c>
    </row>
    <row r="379" spans="1:21" x14ac:dyDescent="0.25">
      <c r="A379" t="s">
        <v>805</v>
      </c>
      <c r="B379" t="s">
        <v>269</v>
      </c>
      <c r="C379" t="s">
        <v>806</v>
      </c>
      <c r="D379" t="str">
        <f>CONCATENATE(Employee_Data[[#This Row],[First Name]]," ",Employee_Data[[#This Row],[Last Name]])</f>
        <v>Mila Juarez</v>
      </c>
      <c r="E379" t="s">
        <v>18</v>
      </c>
      <c r="F379">
        <v>38</v>
      </c>
      <c r="G379">
        <f>Constante!$A$2-Employee_Data[[#This Row],[Age]]</f>
        <v>27</v>
      </c>
      <c r="H379" t="s">
        <v>60</v>
      </c>
      <c r="I379" t="s">
        <v>55</v>
      </c>
      <c r="J379" t="s">
        <v>39</v>
      </c>
      <c r="K379" t="s">
        <v>102</v>
      </c>
      <c r="L379" s="1">
        <v>42999</v>
      </c>
      <c r="M379" s="2">
        <f t="shared" si="15"/>
        <v>2017</v>
      </c>
      <c r="N379" s="3">
        <f t="shared" si="16"/>
        <v>9</v>
      </c>
      <c r="O379" s="3">
        <f t="shared" si="17"/>
        <v>21</v>
      </c>
      <c r="P379">
        <v>119647</v>
      </c>
      <c r="Q379">
        <f>Employee_Data[[#This Row],[Annual Salary]] * (1 + Employee_Data[[#This Row],[Bonus %]])</f>
        <v>130415.23000000001</v>
      </c>
      <c r="R379">
        <v>0.09</v>
      </c>
      <c r="S379" t="s">
        <v>112</v>
      </c>
      <c r="T379" t="s">
        <v>265</v>
      </c>
      <c r="U379" s="1"/>
    </row>
    <row r="380" spans="1:21" x14ac:dyDescent="0.25">
      <c r="A380" t="s">
        <v>807</v>
      </c>
      <c r="B380" t="s">
        <v>466</v>
      </c>
      <c r="C380" t="s">
        <v>169</v>
      </c>
      <c r="D380" t="str">
        <f>CONCATENATE(Employee_Data[[#This Row],[First Name]]," ",Employee_Data[[#This Row],[Last Name]])</f>
        <v>Daniel Perry</v>
      </c>
      <c r="E380" t="s">
        <v>28</v>
      </c>
      <c r="F380">
        <v>62</v>
      </c>
      <c r="G380">
        <f>Constante!$A$2-Employee_Data[[#This Row],[Age]]</f>
        <v>3</v>
      </c>
      <c r="H380" t="s">
        <v>162</v>
      </c>
      <c r="I380" t="s">
        <v>20</v>
      </c>
      <c r="J380" t="s">
        <v>21</v>
      </c>
      <c r="K380" t="s">
        <v>40</v>
      </c>
      <c r="L380" s="1">
        <v>36996</v>
      </c>
      <c r="M380" s="2">
        <f t="shared" si="15"/>
        <v>2001</v>
      </c>
      <c r="N380" s="3">
        <f t="shared" si="16"/>
        <v>4</v>
      </c>
      <c r="O380" s="3">
        <f t="shared" si="17"/>
        <v>15</v>
      </c>
      <c r="P380">
        <v>80921</v>
      </c>
      <c r="Q380">
        <f>Employee_Data[[#This Row],[Annual Salary]] * (1 + Employee_Data[[#This Row],[Bonus %]])</f>
        <v>80921</v>
      </c>
      <c r="R380">
        <v>0</v>
      </c>
      <c r="S380" t="s">
        <v>23</v>
      </c>
      <c r="T380" t="s">
        <v>105</v>
      </c>
      <c r="U380" s="1"/>
    </row>
    <row r="381" spans="1:21" x14ac:dyDescent="0.25">
      <c r="A381" t="s">
        <v>808</v>
      </c>
      <c r="B381" t="s">
        <v>420</v>
      </c>
      <c r="C381" t="s">
        <v>557</v>
      </c>
      <c r="D381" t="str">
        <f>CONCATENATE(Employee_Data[[#This Row],[First Name]]," ",Employee_Data[[#This Row],[Last Name]])</f>
        <v>Paisley Hunter</v>
      </c>
      <c r="E381" t="s">
        <v>18</v>
      </c>
      <c r="F381">
        <v>61</v>
      </c>
      <c r="G381">
        <f>Constante!$A$2-Employee_Data[[#This Row],[Age]]</f>
        <v>4</v>
      </c>
      <c r="H381" t="s">
        <v>139</v>
      </c>
      <c r="I381" t="s">
        <v>81</v>
      </c>
      <c r="J381" t="s">
        <v>21</v>
      </c>
      <c r="K381" t="s">
        <v>40</v>
      </c>
      <c r="L381" s="1">
        <v>40193</v>
      </c>
      <c r="M381" s="2">
        <f t="shared" si="15"/>
        <v>2010</v>
      </c>
      <c r="N381" s="3">
        <f t="shared" si="16"/>
        <v>1</v>
      </c>
      <c r="O381" s="3">
        <f t="shared" si="17"/>
        <v>15</v>
      </c>
      <c r="P381">
        <v>9811</v>
      </c>
      <c r="Q381">
        <f>Employee_Data[[#This Row],[Annual Salary]] * (1 + Employee_Data[[#This Row],[Bonus %]])</f>
        <v>11086.429999999998</v>
      </c>
      <c r="R381">
        <v>0.13</v>
      </c>
      <c r="S381" t="s">
        <v>23</v>
      </c>
      <c r="T381" t="s">
        <v>41</v>
      </c>
      <c r="U381" s="1"/>
    </row>
    <row r="382" spans="1:21" x14ac:dyDescent="0.25">
      <c r="A382" t="s">
        <v>809</v>
      </c>
      <c r="B382" t="s">
        <v>86</v>
      </c>
      <c r="C382" t="s">
        <v>532</v>
      </c>
      <c r="D382" t="str">
        <f>CONCATENATE(Employee_Data[[#This Row],[First Name]]," ",Employee_Data[[#This Row],[Last Name]])</f>
        <v>Everleigh White</v>
      </c>
      <c r="E382" t="s">
        <v>18</v>
      </c>
      <c r="F382">
        <v>59</v>
      </c>
      <c r="G382">
        <f>Constante!$A$2-Employee_Data[[#This Row],[Age]]</f>
        <v>6</v>
      </c>
      <c r="H382" t="s">
        <v>304</v>
      </c>
      <c r="I382" t="s">
        <v>20</v>
      </c>
      <c r="J382" t="s">
        <v>39</v>
      </c>
      <c r="K382" t="s">
        <v>40</v>
      </c>
      <c r="L382" s="1">
        <v>43028</v>
      </c>
      <c r="M382" s="2">
        <f t="shared" si="15"/>
        <v>2017</v>
      </c>
      <c r="N382" s="3">
        <f t="shared" si="16"/>
        <v>10</v>
      </c>
      <c r="O382" s="3">
        <f t="shared" si="17"/>
        <v>20</v>
      </c>
      <c r="P382">
        <v>86831</v>
      </c>
      <c r="Q382">
        <f>Employee_Data[[#This Row],[Annual Salary]] * (1 + Employee_Data[[#This Row],[Bonus %]])</f>
        <v>86831</v>
      </c>
      <c r="R382">
        <v>0</v>
      </c>
      <c r="S382" t="s">
        <v>23</v>
      </c>
      <c r="T382" t="s">
        <v>50</v>
      </c>
      <c r="U382" s="1"/>
    </row>
    <row r="383" spans="1:21" x14ac:dyDescent="0.25">
      <c r="A383" t="s">
        <v>810</v>
      </c>
      <c r="B383" t="s">
        <v>43</v>
      </c>
      <c r="C383" t="s">
        <v>143</v>
      </c>
      <c r="D383" t="str">
        <f>CONCATENATE(Employee_Data[[#This Row],[First Name]]," ",Employee_Data[[#This Row],[Last Name]])</f>
        <v>Penelope Choi</v>
      </c>
      <c r="E383" t="s">
        <v>18</v>
      </c>
      <c r="F383">
        <v>49</v>
      </c>
      <c r="G383">
        <f>Constante!$A$2-Employee_Data[[#This Row],[Age]]</f>
        <v>16</v>
      </c>
      <c r="H383" t="s">
        <v>29</v>
      </c>
      <c r="I383" t="s">
        <v>20</v>
      </c>
      <c r="J383" t="s">
        <v>39</v>
      </c>
      <c r="K383" t="s">
        <v>31</v>
      </c>
      <c r="L383" s="1">
        <v>40431</v>
      </c>
      <c r="M383" s="2">
        <f t="shared" si="15"/>
        <v>2010</v>
      </c>
      <c r="N383" s="3">
        <f t="shared" si="16"/>
        <v>9</v>
      </c>
      <c r="O383" s="3">
        <f t="shared" si="17"/>
        <v>10</v>
      </c>
      <c r="P383">
        <v>72826</v>
      </c>
      <c r="Q383">
        <f>Employee_Data[[#This Row],[Annual Salary]] * (1 + Employee_Data[[#This Row],[Bonus %]])</f>
        <v>72826</v>
      </c>
      <c r="R383">
        <v>0</v>
      </c>
      <c r="S383" t="s">
        <v>32</v>
      </c>
      <c r="T383" t="s">
        <v>140</v>
      </c>
      <c r="U383" s="1"/>
    </row>
    <row r="384" spans="1:21" x14ac:dyDescent="0.25">
      <c r="A384" t="s">
        <v>811</v>
      </c>
      <c r="B384" t="s">
        <v>216</v>
      </c>
      <c r="C384" t="s">
        <v>785</v>
      </c>
      <c r="D384" t="str">
        <f>CONCATENATE(Employee_Data[[#This Row],[First Name]]," ",Employee_Data[[#This Row],[Last Name]])</f>
        <v>Piper Sun</v>
      </c>
      <c r="E384" t="s">
        <v>18</v>
      </c>
      <c r="F384">
        <v>64</v>
      </c>
      <c r="G384">
        <f>Constante!$A$2-Employee_Data[[#This Row],[Age]]</f>
        <v>1</v>
      </c>
      <c r="H384" t="s">
        <v>37</v>
      </c>
      <c r="I384" t="s">
        <v>96</v>
      </c>
      <c r="J384" t="s">
        <v>30</v>
      </c>
      <c r="K384" t="s">
        <v>31</v>
      </c>
      <c r="L384" s="1">
        <v>40588</v>
      </c>
      <c r="M384" s="2">
        <f t="shared" si="15"/>
        <v>2011</v>
      </c>
      <c r="N384" s="3">
        <f t="shared" si="16"/>
        <v>2</v>
      </c>
      <c r="O384" s="3">
        <f t="shared" si="17"/>
        <v>14</v>
      </c>
      <c r="P384">
        <v>171217</v>
      </c>
      <c r="Q384">
        <f>Employee_Data[[#This Row],[Annual Salary]] * (1 + Employee_Data[[#This Row],[Bonus %]])</f>
        <v>203748.22999999998</v>
      </c>
      <c r="R384">
        <v>0.19</v>
      </c>
      <c r="S384" t="s">
        <v>23</v>
      </c>
      <c r="T384" t="s">
        <v>24</v>
      </c>
      <c r="U384" s="1"/>
    </row>
    <row r="385" spans="1:21" x14ac:dyDescent="0.25">
      <c r="A385" t="s">
        <v>812</v>
      </c>
      <c r="B385" t="s">
        <v>201</v>
      </c>
      <c r="C385" t="s">
        <v>589</v>
      </c>
      <c r="D385" t="str">
        <f>CONCATENATE(Employee_Data[[#This Row],[First Name]]," ",Employee_Data[[#This Row],[Last Name]])</f>
        <v>Lucy Johnson</v>
      </c>
      <c r="E385" t="s">
        <v>18</v>
      </c>
      <c r="F385">
        <v>57</v>
      </c>
      <c r="G385">
        <f>Constante!$A$2-Employee_Data[[#This Row],[Age]]</f>
        <v>8</v>
      </c>
      <c r="H385" t="s">
        <v>60</v>
      </c>
      <c r="I385" t="s">
        <v>20</v>
      </c>
      <c r="J385" t="s">
        <v>21</v>
      </c>
      <c r="K385" t="s">
        <v>40</v>
      </c>
      <c r="L385" s="1">
        <v>43948</v>
      </c>
      <c r="M385" s="2">
        <f t="shared" si="15"/>
        <v>2020</v>
      </c>
      <c r="N385" s="3">
        <f t="shared" si="16"/>
        <v>4</v>
      </c>
      <c r="O385" s="3">
        <f t="shared" si="17"/>
        <v>27</v>
      </c>
      <c r="P385">
        <v>103058</v>
      </c>
      <c r="Q385">
        <f>Employee_Data[[#This Row],[Annual Salary]] * (1 + Employee_Data[[#This Row],[Bonus %]])</f>
        <v>110272.06000000001</v>
      </c>
      <c r="R385">
        <v>7.0000000000000007E-2</v>
      </c>
      <c r="S385" t="s">
        <v>23</v>
      </c>
      <c r="T385" t="s">
        <v>105</v>
      </c>
      <c r="U385" s="1"/>
    </row>
    <row r="386" spans="1:21" x14ac:dyDescent="0.25">
      <c r="A386" t="s">
        <v>813</v>
      </c>
      <c r="B386" t="s">
        <v>814</v>
      </c>
      <c r="C386" t="s">
        <v>815</v>
      </c>
      <c r="D386" t="str">
        <f>CONCATENATE(Employee_Data[[#This Row],[First Name]]," ",Employee_Data[[#This Row],[Last Name]])</f>
        <v>Ian Ngo</v>
      </c>
      <c r="E386" t="s">
        <v>28</v>
      </c>
      <c r="F386">
        <v>52</v>
      </c>
      <c r="G386">
        <f>Constante!$A$2-Employee_Data[[#This Row],[Age]]</f>
        <v>13</v>
      </c>
      <c r="H386" t="s">
        <v>60</v>
      </c>
      <c r="I386" t="s">
        <v>55</v>
      </c>
      <c r="J386" t="s">
        <v>39</v>
      </c>
      <c r="K386" t="s">
        <v>31</v>
      </c>
      <c r="L386" s="1">
        <v>41858</v>
      </c>
      <c r="M386" s="2">
        <f t="shared" ref="M386:M449" si="18">YEAR(L386)</f>
        <v>2014</v>
      </c>
      <c r="N386" s="3">
        <f t="shared" ref="N386:N449" si="19">MONTH(L386)</f>
        <v>8</v>
      </c>
      <c r="O386" s="3">
        <f t="shared" ref="O386:O449" si="20">DAY(L386)</f>
        <v>7</v>
      </c>
      <c r="P386">
        <v>117062</v>
      </c>
      <c r="Q386">
        <f>Employee_Data[[#This Row],[Annual Salary]] * (1 + Employee_Data[[#This Row],[Bonus %]])</f>
        <v>125256.34000000001</v>
      </c>
      <c r="R386">
        <v>7.0000000000000007E-2</v>
      </c>
      <c r="S386" t="s">
        <v>23</v>
      </c>
      <c r="T386" t="s">
        <v>50</v>
      </c>
      <c r="U386" s="1"/>
    </row>
    <row r="387" spans="1:21" x14ac:dyDescent="0.25">
      <c r="A387" t="s">
        <v>816</v>
      </c>
      <c r="B387" t="s">
        <v>281</v>
      </c>
      <c r="C387" t="s">
        <v>817</v>
      </c>
      <c r="D387" t="str">
        <f>CONCATENATE(Employee_Data[[#This Row],[First Name]]," ",Employee_Data[[#This Row],[Last Name]])</f>
        <v>Joseph Vazquez</v>
      </c>
      <c r="E387" t="s">
        <v>28</v>
      </c>
      <c r="F387">
        <v>40</v>
      </c>
      <c r="G387">
        <f>Constante!$A$2-Employee_Data[[#This Row],[Age]]</f>
        <v>25</v>
      </c>
      <c r="H387" t="s">
        <v>19</v>
      </c>
      <c r="I387" t="s">
        <v>69</v>
      </c>
      <c r="J387" t="s">
        <v>39</v>
      </c>
      <c r="K387" t="s">
        <v>102</v>
      </c>
      <c r="L387" s="1">
        <v>43488</v>
      </c>
      <c r="M387" s="2">
        <f t="shared" si="18"/>
        <v>2019</v>
      </c>
      <c r="N387" s="3">
        <f t="shared" si="19"/>
        <v>1</v>
      </c>
      <c r="O387" s="3">
        <f t="shared" si="20"/>
        <v>23</v>
      </c>
      <c r="P387">
        <v>159031</v>
      </c>
      <c r="Q387">
        <f>Employee_Data[[#This Row],[Annual Salary]] * (1 + Employee_Data[[#This Row],[Bonus %]])</f>
        <v>174934.1</v>
      </c>
      <c r="R387">
        <v>0.1</v>
      </c>
      <c r="S387" t="s">
        <v>23</v>
      </c>
      <c r="T387" t="s">
        <v>65</v>
      </c>
      <c r="U387" s="1"/>
    </row>
    <row r="388" spans="1:21" x14ac:dyDescent="0.25">
      <c r="A388" t="s">
        <v>818</v>
      </c>
      <c r="B388" t="s">
        <v>524</v>
      </c>
      <c r="C388" t="s">
        <v>250</v>
      </c>
      <c r="D388" t="str">
        <f>CONCATENATE(Employee_Data[[#This Row],[First Name]]," ",Employee_Data[[#This Row],[Last Name]])</f>
        <v>Hadley Guerrero</v>
      </c>
      <c r="E388" t="s">
        <v>18</v>
      </c>
      <c r="F388">
        <v>49</v>
      </c>
      <c r="G388">
        <f>Constante!$A$2-Employee_Data[[#This Row],[Age]]</f>
        <v>16</v>
      </c>
      <c r="H388" t="s">
        <v>19</v>
      </c>
      <c r="I388" t="s">
        <v>20</v>
      </c>
      <c r="J388" t="s">
        <v>21</v>
      </c>
      <c r="K388" t="s">
        <v>102</v>
      </c>
      <c r="L388" s="1">
        <v>38000</v>
      </c>
      <c r="M388" s="2">
        <f t="shared" si="18"/>
        <v>2004</v>
      </c>
      <c r="N388" s="3">
        <f t="shared" si="19"/>
        <v>1</v>
      </c>
      <c r="O388" s="3">
        <f t="shared" si="20"/>
        <v>14</v>
      </c>
      <c r="P388">
        <v>125086</v>
      </c>
      <c r="Q388">
        <f>Employee_Data[[#This Row],[Annual Salary]] * (1 + Employee_Data[[#This Row],[Bonus %]])</f>
        <v>137594.6</v>
      </c>
      <c r="R388">
        <v>0.1</v>
      </c>
      <c r="S388" t="s">
        <v>112</v>
      </c>
      <c r="T388" t="s">
        <v>265</v>
      </c>
      <c r="U388" s="1"/>
    </row>
    <row r="389" spans="1:21" x14ac:dyDescent="0.25">
      <c r="A389" t="s">
        <v>819</v>
      </c>
      <c r="B389" t="s">
        <v>127</v>
      </c>
      <c r="C389" t="s">
        <v>161</v>
      </c>
      <c r="D389" t="str">
        <f>CONCATENATE(Employee_Data[[#This Row],[First Name]]," ",Employee_Data[[#This Row],[Last Name]])</f>
        <v>Jose Brown</v>
      </c>
      <c r="E389" t="s">
        <v>28</v>
      </c>
      <c r="F389">
        <v>43</v>
      </c>
      <c r="G389">
        <f>Constante!$A$2-Employee_Data[[#This Row],[Age]]</f>
        <v>22</v>
      </c>
      <c r="H389" t="s">
        <v>360</v>
      </c>
      <c r="I389" t="s">
        <v>20</v>
      </c>
      <c r="J389" t="s">
        <v>39</v>
      </c>
      <c r="K389" t="s">
        <v>40</v>
      </c>
      <c r="L389" s="1">
        <v>42467</v>
      </c>
      <c r="M389" s="2">
        <f t="shared" si="18"/>
        <v>2016</v>
      </c>
      <c r="N389" s="3">
        <f t="shared" si="19"/>
        <v>4</v>
      </c>
      <c r="O389" s="3">
        <f t="shared" si="20"/>
        <v>7</v>
      </c>
      <c r="P389">
        <v>67976</v>
      </c>
      <c r="Q389">
        <f>Employee_Data[[#This Row],[Annual Salary]] * (1 + Employee_Data[[#This Row],[Bonus %]])</f>
        <v>67976</v>
      </c>
      <c r="R389">
        <v>0</v>
      </c>
      <c r="S389" t="s">
        <v>23</v>
      </c>
      <c r="T389" t="s">
        <v>24</v>
      </c>
      <c r="U389" s="1"/>
    </row>
    <row r="390" spans="1:21" x14ac:dyDescent="0.25">
      <c r="A390" t="s">
        <v>820</v>
      </c>
      <c r="B390" t="s">
        <v>273</v>
      </c>
      <c r="C390" t="s">
        <v>821</v>
      </c>
      <c r="D390" t="str">
        <f>CONCATENATE(Employee_Data[[#This Row],[First Name]]," ",Employee_Data[[#This Row],[Last Name]])</f>
        <v>Benjamin Ford</v>
      </c>
      <c r="E390" t="s">
        <v>28</v>
      </c>
      <c r="F390">
        <v>31</v>
      </c>
      <c r="G390">
        <f>Constante!$A$2-Employee_Data[[#This Row],[Age]]</f>
        <v>34</v>
      </c>
      <c r="H390" t="s">
        <v>153</v>
      </c>
      <c r="I390" t="s">
        <v>38</v>
      </c>
      <c r="J390" t="s">
        <v>39</v>
      </c>
      <c r="K390" t="s">
        <v>40</v>
      </c>
      <c r="L390" s="1">
        <v>44308</v>
      </c>
      <c r="M390" s="2">
        <f t="shared" si="18"/>
        <v>2021</v>
      </c>
      <c r="N390" s="3">
        <f t="shared" si="19"/>
        <v>4</v>
      </c>
      <c r="O390" s="3">
        <f t="shared" si="20"/>
        <v>22</v>
      </c>
      <c r="P390">
        <v>74215</v>
      </c>
      <c r="Q390">
        <f>Employee_Data[[#This Row],[Annual Salary]] * (1 + Employee_Data[[#This Row],[Bonus %]])</f>
        <v>74215</v>
      </c>
      <c r="R390">
        <v>0</v>
      </c>
      <c r="S390" t="s">
        <v>23</v>
      </c>
      <c r="T390" t="s">
        <v>50</v>
      </c>
      <c r="U390" s="1"/>
    </row>
    <row r="391" spans="1:21" x14ac:dyDescent="0.25">
      <c r="A391" t="s">
        <v>822</v>
      </c>
      <c r="B391" t="s">
        <v>450</v>
      </c>
      <c r="C391" t="s">
        <v>823</v>
      </c>
      <c r="D391" t="str">
        <f>CONCATENATE(Employee_Data[[#This Row],[First Name]]," ",Employee_Data[[#This Row],[Last Name]])</f>
        <v>Henry Shah</v>
      </c>
      <c r="E391" t="s">
        <v>28</v>
      </c>
      <c r="F391">
        <v>55</v>
      </c>
      <c r="G391">
        <f>Constante!$A$2-Employee_Data[[#This Row],[Age]]</f>
        <v>10</v>
      </c>
      <c r="H391" t="s">
        <v>37</v>
      </c>
      <c r="I391" t="s">
        <v>69</v>
      </c>
      <c r="J391" t="s">
        <v>30</v>
      </c>
      <c r="K391" t="s">
        <v>31</v>
      </c>
      <c r="L391" s="1">
        <v>40340</v>
      </c>
      <c r="M391" s="2">
        <f t="shared" si="18"/>
        <v>2010</v>
      </c>
      <c r="N391" s="3">
        <f t="shared" si="19"/>
        <v>6</v>
      </c>
      <c r="O391" s="3">
        <f t="shared" si="20"/>
        <v>11</v>
      </c>
      <c r="P391">
        <v>187389</v>
      </c>
      <c r="Q391">
        <f>Employee_Data[[#This Row],[Annual Salary]] * (1 + Employee_Data[[#This Row],[Bonus %]])</f>
        <v>234236.25</v>
      </c>
      <c r="R391">
        <v>0.25</v>
      </c>
      <c r="S391" t="s">
        <v>32</v>
      </c>
      <c r="T391" t="s">
        <v>166</v>
      </c>
      <c r="U391" s="1"/>
    </row>
    <row r="392" spans="1:21" x14ac:dyDescent="0.25">
      <c r="A392" t="s">
        <v>672</v>
      </c>
      <c r="B392" t="s">
        <v>347</v>
      </c>
      <c r="C392" t="s">
        <v>616</v>
      </c>
      <c r="D392" t="str">
        <f>CONCATENATE(Employee_Data[[#This Row],[First Name]]," ",Employee_Data[[#This Row],[Last Name]])</f>
        <v>Ivy Daniels</v>
      </c>
      <c r="E392" t="s">
        <v>18</v>
      </c>
      <c r="F392">
        <v>41</v>
      </c>
      <c r="G392">
        <f>Constante!$A$2-Employee_Data[[#This Row],[Age]]</f>
        <v>24</v>
      </c>
      <c r="H392" t="s">
        <v>19</v>
      </c>
      <c r="I392" t="s">
        <v>76</v>
      </c>
      <c r="J392" t="s">
        <v>39</v>
      </c>
      <c r="K392" t="s">
        <v>40</v>
      </c>
      <c r="L392" s="1">
        <v>39747</v>
      </c>
      <c r="M392" s="2">
        <f t="shared" si="18"/>
        <v>2008</v>
      </c>
      <c r="N392" s="3">
        <f t="shared" si="19"/>
        <v>10</v>
      </c>
      <c r="O392" s="3">
        <f t="shared" si="20"/>
        <v>26</v>
      </c>
      <c r="P392">
        <v>131841</v>
      </c>
      <c r="Q392">
        <f>Employee_Data[[#This Row],[Annual Salary]] * (1 + Employee_Data[[#This Row],[Bonus %]])</f>
        <v>148980.32999999999</v>
      </c>
      <c r="R392">
        <v>0.13</v>
      </c>
      <c r="S392" t="s">
        <v>23</v>
      </c>
      <c r="T392" t="s">
        <v>105</v>
      </c>
      <c r="U392" s="1"/>
    </row>
    <row r="393" spans="1:21" x14ac:dyDescent="0.25">
      <c r="A393" t="s">
        <v>824</v>
      </c>
      <c r="B393" t="s">
        <v>264</v>
      </c>
      <c r="C393" t="s">
        <v>825</v>
      </c>
      <c r="D393" t="str">
        <f>CONCATENATE(Employee_Data[[#This Row],[First Name]]," ",Employee_Data[[#This Row],[Last Name]])</f>
        <v>Thomas Chang</v>
      </c>
      <c r="E393" t="s">
        <v>28</v>
      </c>
      <c r="F393">
        <v>34</v>
      </c>
      <c r="G393">
        <f>Constante!$A$2-Employee_Data[[#This Row],[Age]]</f>
        <v>31</v>
      </c>
      <c r="H393" t="s">
        <v>49</v>
      </c>
      <c r="I393" t="s">
        <v>69</v>
      </c>
      <c r="J393" t="s">
        <v>21</v>
      </c>
      <c r="K393" t="s">
        <v>31</v>
      </c>
      <c r="L393" s="1">
        <v>40750</v>
      </c>
      <c r="M393" s="2">
        <f t="shared" si="18"/>
        <v>2011</v>
      </c>
      <c r="N393" s="3">
        <f t="shared" si="19"/>
        <v>7</v>
      </c>
      <c r="O393" s="3">
        <f t="shared" si="20"/>
        <v>26</v>
      </c>
      <c r="P393">
        <v>97231</v>
      </c>
      <c r="Q393">
        <f>Employee_Data[[#This Row],[Annual Salary]] * (1 + Employee_Data[[#This Row],[Bonus %]])</f>
        <v>97231</v>
      </c>
      <c r="R393">
        <v>0</v>
      </c>
      <c r="S393" t="s">
        <v>32</v>
      </c>
      <c r="T393" t="s">
        <v>140</v>
      </c>
      <c r="U393" s="1"/>
    </row>
    <row r="394" spans="1:21" x14ac:dyDescent="0.25">
      <c r="A394" t="s">
        <v>826</v>
      </c>
      <c r="B394" t="s">
        <v>157</v>
      </c>
      <c r="C394" t="s">
        <v>827</v>
      </c>
      <c r="D394" t="str">
        <f>CONCATENATE(Employee_Data[[#This Row],[First Name]]," ",Employee_Data[[#This Row],[Last Name]])</f>
        <v>Caroline Phan</v>
      </c>
      <c r="E394" t="s">
        <v>18</v>
      </c>
      <c r="F394">
        <v>41</v>
      </c>
      <c r="G394">
        <f>Constante!$A$2-Employee_Data[[#This Row],[Age]]</f>
        <v>24</v>
      </c>
      <c r="H394" t="s">
        <v>19</v>
      </c>
      <c r="I394" t="s">
        <v>38</v>
      </c>
      <c r="J394" t="s">
        <v>56</v>
      </c>
      <c r="K394" t="s">
        <v>31</v>
      </c>
      <c r="L394" s="1">
        <v>38060</v>
      </c>
      <c r="M394" s="2">
        <f t="shared" si="18"/>
        <v>2004</v>
      </c>
      <c r="N394" s="3">
        <f t="shared" si="19"/>
        <v>3</v>
      </c>
      <c r="O394" s="3">
        <f t="shared" si="20"/>
        <v>14</v>
      </c>
      <c r="P394">
        <v>155004</v>
      </c>
      <c r="Q394">
        <f>Employee_Data[[#This Row],[Annual Salary]] * (1 + Employee_Data[[#This Row],[Bonus %]])</f>
        <v>173604.48000000001</v>
      </c>
      <c r="R394">
        <v>0.12</v>
      </c>
      <c r="S394" t="s">
        <v>23</v>
      </c>
      <c r="T394" t="s">
        <v>47</v>
      </c>
      <c r="U394" s="1"/>
    </row>
    <row r="395" spans="1:21" x14ac:dyDescent="0.25">
      <c r="A395" t="s">
        <v>828</v>
      </c>
      <c r="B395" t="s">
        <v>829</v>
      </c>
      <c r="C395" t="s">
        <v>253</v>
      </c>
      <c r="D395" t="str">
        <f>CONCATENATE(Employee_Data[[#This Row],[First Name]]," ",Employee_Data[[#This Row],[Last Name]])</f>
        <v>Maverick Mehta</v>
      </c>
      <c r="E395" t="s">
        <v>28</v>
      </c>
      <c r="F395">
        <v>40</v>
      </c>
      <c r="G395">
        <f>Constante!$A$2-Employee_Data[[#This Row],[Age]]</f>
        <v>25</v>
      </c>
      <c r="H395" t="s">
        <v>392</v>
      </c>
      <c r="I395" t="s">
        <v>20</v>
      </c>
      <c r="J395" t="s">
        <v>30</v>
      </c>
      <c r="K395" t="s">
        <v>31</v>
      </c>
      <c r="L395" s="1">
        <v>39293</v>
      </c>
      <c r="M395" s="2">
        <f t="shared" si="18"/>
        <v>2007</v>
      </c>
      <c r="N395" s="3">
        <f t="shared" si="19"/>
        <v>7</v>
      </c>
      <c r="O395" s="3">
        <f t="shared" si="20"/>
        <v>30</v>
      </c>
      <c r="P395">
        <v>41859</v>
      </c>
      <c r="Q395">
        <f>Employee_Data[[#This Row],[Annual Salary]] * (1 + Employee_Data[[#This Row],[Bonus %]])</f>
        <v>41859</v>
      </c>
      <c r="R395">
        <v>0</v>
      </c>
      <c r="S395" t="s">
        <v>23</v>
      </c>
      <c r="T395" t="s">
        <v>24</v>
      </c>
      <c r="U395" s="1"/>
    </row>
    <row r="396" spans="1:21" x14ac:dyDescent="0.25">
      <c r="A396" t="s">
        <v>830</v>
      </c>
      <c r="B396" t="s">
        <v>47</v>
      </c>
      <c r="C396" t="s">
        <v>606</v>
      </c>
      <c r="D396" t="str">
        <f>CONCATENATE(Employee_Data[[#This Row],[First Name]]," ",Employee_Data[[#This Row],[Last Name]])</f>
        <v>Austin Edwards</v>
      </c>
      <c r="E396" t="s">
        <v>28</v>
      </c>
      <c r="F396">
        <v>42</v>
      </c>
      <c r="G396">
        <f>Constante!$A$2-Employee_Data[[#This Row],[Age]]</f>
        <v>23</v>
      </c>
      <c r="H396" t="s">
        <v>147</v>
      </c>
      <c r="I396" t="s">
        <v>20</v>
      </c>
      <c r="J396" t="s">
        <v>30</v>
      </c>
      <c r="K396" t="s">
        <v>22</v>
      </c>
      <c r="L396" s="1">
        <v>38984</v>
      </c>
      <c r="M396" s="2">
        <f t="shared" si="18"/>
        <v>2006</v>
      </c>
      <c r="N396" s="3">
        <f t="shared" si="19"/>
        <v>9</v>
      </c>
      <c r="O396" s="3">
        <f t="shared" si="20"/>
        <v>24</v>
      </c>
      <c r="P396">
        <v>52733</v>
      </c>
      <c r="Q396">
        <f>Employee_Data[[#This Row],[Annual Salary]] * (1 + Employee_Data[[#This Row],[Bonus %]])</f>
        <v>52733</v>
      </c>
      <c r="R396">
        <v>0</v>
      </c>
      <c r="S396" t="s">
        <v>23</v>
      </c>
      <c r="T396" t="s">
        <v>41</v>
      </c>
      <c r="U396" s="1"/>
    </row>
    <row r="397" spans="1:21" x14ac:dyDescent="0.25">
      <c r="A397" t="s">
        <v>831</v>
      </c>
      <c r="B397" t="s">
        <v>466</v>
      </c>
      <c r="C397" t="s">
        <v>165</v>
      </c>
      <c r="D397" t="str">
        <f>CONCATENATE(Employee_Data[[#This Row],[First Name]]," ",Employee_Data[[#This Row],[Last Name]])</f>
        <v>Daniel Huang</v>
      </c>
      <c r="E397" t="s">
        <v>28</v>
      </c>
      <c r="F397">
        <v>31</v>
      </c>
      <c r="G397">
        <f>Constante!$A$2-Employee_Data[[#This Row],[Age]]</f>
        <v>34</v>
      </c>
      <c r="H397" t="s">
        <v>95</v>
      </c>
      <c r="I397" t="s">
        <v>76</v>
      </c>
      <c r="J397" t="s">
        <v>56</v>
      </c>
      <c r="K397" t="s">
        <v>31</v>
      </c>
      <c r="L397" s="1">
        <v>42250</v>
      </c>
      <c r="M397" s="2">
        <f t="shared" si="18"/>
        <v>2015</v>
      </c>
      <c r="N397" s="3">
        <f t="shared" si="19"/>
        <v>9</v>
      </c>
      <c r="O397" s="3">
        <f t="shared" si="20"/>
        <v>3</v>
      </c>
      <c r="P397">
        <v>250953</v>
      </c>
      <c r="Q397">
        <f>Employee_Data[[#This Row],[Annual Salary]] * (1 + Employee_Data[[#This Row],[Bonus %]])</f>
        <v>336277.02</v>
      </c>
      <c r="R397">
        <v>0.34</v>
      </c>
      <c r="S397" t="s">
        <v>23</v>
      </c>
      <c r="T397" t="s">
        <v>105</v>
      </c>
      <c r="U397" s="1"/>
    </row>
    <row r="398" spans="1:21" x14ac:dyDescent="0.25">
      <c r="A398" t="s">
        <v>832</v>
      </c>
      <c r="B398" t="s">
        <v>452</v>
      </c>
      <c r="C398" t="s">
        <v>827</v>
      </c>
      <c r="D398" t="str">
        <f>CONCATENATE(Employee_Data[[#This Row],[First Name]]," ",Employee_Data[[#This Row],[Last Name]])</f>
        <v>Lucas Phan</v>
      </c>
      <c r="E398" t="s">
        <v>28</v>
      </c>
      <c r="F398">
        <v>49</v>
      </c>
      <c r="G398">
        <f>Constante!$A$2-Employee_Data[[#This Row],[Age]]</f>
        <v>16</v>
      </c>
      <c r="H398" t="s">
        <v>37</v>
      </c>
      <c r="I398" t="s">
        <v>96</v>
      </c>
      <c r="J398" t="s">
        <v>21</v>
      </c>
      <c r="K398" t="s">
        <v>31</v>
      </c>
      <c r="L398" s="1">
        <v>36210</v>
      </c>
      <c r="M398" s="2">
        <f t="shared" si="18"/>
        <v>1999</v>
      </c>
      <c r="N398" s="3">
        <f t="shared" si="19"/>
        <v>2</v>
      </c>
      <c r="O398" s="3">
        <f t="shared" si="20"/>
        <v>19</v>
      </c>
      <c r="P398">
        <v>191807</v>
      </c>
      <c r="Q398">
        <f>Employee_Data[[#This Row],[Annual Salary]] * (1 + Employee_Data[[#This Row],[Bonus %]])</f>
        <v>232086.47</v>
      </c>
      <c r="R398">
        <v>0.21</v>
      </c>
      <c r="S398" t="s">
        <v>32</v>
      </c>
      <c r="T398" t="s">
        <v>33</v>
      </c>
      <c r="U398" s="1"/>
    </row>
    <row r="399" spans="1:21" x14ac:dyDescent="0.25">
      <c r="A399" t="s">
        <v>833</v>
      </c>
      <c r="B399" t="s">
        <v>192</v>
      </c>
      <c r="C399" t="s">
        <v>214</v>
      </c>
      <c r="D399" t="str">
        <f>CONCATENATE(Employee_Data[[#This Row],[First Name]]," ",Employee_Data[[#This Row],[Last Name]])</f>
        <v>Gabriel Yu</v>
      </c>
      <c r="E399" t="s">
        <v>28</v>
      </c>
      <c r="F399">
        <v>42</v>
      </c>
      <c r="G399">
        <f>Constante!$A$2-Employee_Data[[#This Row],[Age]]</f>
        <v>23</v>
      </c>
      <c r="H399" t="s">
        <v>29</v>
      </c>
      <c r="I399" t="s">
        <v>20</v>
      </c>
      <c r="J399" t="s">
        <v>39</v>
      </c>
      <c r="K399" t="s">
        <v>31</v>
      </c>
      <c r="L399" s="1">
        <v>41813</v>
      </c>
      <c r="M399" s="2">
        <f t="shared" si="18"/>
        <v>2014</v>
      </c>
      <c r="N399" s="3">
        <f t="shared" si="19"/>
        <v>6</v>
      </c>
      <c r="O399" s="3">
        <f t="shared" si="20"/>
        <v>23</v>
      </c>
      <c r="P399">
        <v>64677</v>
      </c>
      <c r="Q399">
        <f>Employee_Data[[#This Row],[Annual Salary]] * (1 + Employee_Data[[#This Row],[Bonus %]])</f>
        <v>64677</v>
      </c>
      <c r="R399">
        <v>0</v>
      </c>
      <c r="S399" t="s">
        <v>32</v>
      </c>
      <c r="T399" t="s">
        <v>33</v>
      </c>
      <c r="U399" s="1"/>
    </row>
    <row r="400" spans="1:21" x14ac:dyDescent="0.25">
      <c r="A400" t="s">
        <v>471</v>
      </c>
      <c r="B400" t="s">
        <v>476</v>
      </c>
      <c r="C400" t="s">
        <v>444</v>
      </c>
      <c r="D400" t="str">
        <f>CONCATENATE(Employee_Data[[#This Row],[First Name]]," ",Employee_Data[[#This Row],[Last Name]])</f>
        <v>Mason Watson</v>
      </c>
      <c r="E400" t="s">
        <v>28</v>
      </c>
      <c r="F400">
        <v>46</v>
      </c>
      <c r="G400">
        <f>Constante!$A$2-Employee_Data[[#This Row],[Age]]</f>
        <v>19</v>
      </c>
      <c r="H400" t="s">
        <v>19</v>
      </c>
      <c r="I400" t="s">
        <v>20</v>
      </c>
      <c r="J400" t="s">
        <v>56</v>
      </c>
      <c r="K400" t="s">
        <v>40</v>
      </c>
      <c r="L400" s="1">
        <v>38244</v>
      </c>
      <c r="M400" s="2">
        <f t="shared" si="18"/>
        <v>2004</v>
      </c>
      <c r="N400" s="3">
        <f t="shared" si="19"/>
        <v>9</v>
      </c>
      <c r="O400" s="3">
        <f t="shared" si="20"/>
        <v>14</v>
      </c>
      <c r="P400">
        <v>130274</v>
      </c>
      <c r="Q400">
        <f>Employee_Data[[#This Row],[Annual Salary]] * (1 + Employee_Data[[#This Row],[Bonus %]])</f>
        <v>144604.14000000001</v>
      </c>
      <c r="R400">
        <v>0.11</v>
      </c>
      <c r="S400" t="s">
        <v>23</v>
      </c>
      <c r="T400" t="s">
        <v>41</v>
      </c>
      <c r="U400" s="1"/>
    </row>
    <row r="401" spans="1:21" x14ac:dyDescent="0.25">
      <c r="A401" t="s">
        <v>834</v>
      </c>
      <c r="B401" t="s">
        <v>152</v>
      </c>
      <c r="C401" t="s">
        <v>825</v>
      </c>
      <c r="D401" t="str">
        <f>CONCATENATE(Employee_Data[[#This Row],[First Name]]," ",Employee_Data[[#This Row],[Last Name]])</f>
        <v>Angel Chang</v>
      </c>
      <c r="E401" t="s">
        <v>28</v>
      </c>
      <c r="F401">
        <v>37</v>
      </c>
      <c r="G401">
        <f>Constante!$A$2-Employee_Data[[#This Row],[Age]]</f>
        <v>28</v>
      </c>
      <c r="H401" t="s">
        <v>304</v>
      </c>
      <c r="I401" t="s">
        <v>20</v>
      </c>
      <c r="J401" t="s">
        <v>21</v>
      </c>
      <c r="K401" t="s">
        <v>31</v>
      </c>
      <c r="L401" s="1">
        <v>42922</v>
      </c>
      <c r="M401" s="2">
        <f t="shared" si="18"/>
        <v>2017</v>
      </c>
      <c r="N401" s="3">
        <f t="shared" si="19"/>
        <v>7</v>
      </c>
      <c r="O401" s="3">
        <f t="shared" si="20"/>
        <v>6</v>
      </c>
      <c r="P401">
        <v>96331</v>
      </c>
      <c r="Q401">
        <f>Employee_Data[[#This Row],[Annual Salary]] * (1 + Employee_Data[[#This Row],[Bonus %]])</f>
        <v>96331</v>
      </c>
      <c r="R401">
        <v>0</v>
      </c>
      <c r="S401" t="s">
        <v>32</v>
      </c>
      <c r="T401" t="s">
        <v>88</v>
      </c>
      <c r="U401" s="1"/>
    </row>
    <row r="402" spans="1:21" x14ac:dyDescent="0.25">
      <c r="A402" t="s">
        <v>835</v>
      </c>
      <c r="B402" t="s">
        <v>71</v>
      </c>
      <c r="C402" t="s">
        <v>197</v>
      </c>
      <c r="D402" t="str">
        <f>CONCATENATE(Employee_Data[[#This Row],[First Name]]," ",Employee_Data[[#This Row],[Last Name]])</f>
        <v>Madeline Coleman</v>
      </c>
      <c r="E402" t="s">
        <v>18</v>
      </c>
      <c r="F402">
        <v>51</v>
      </c>
      <c r="G402">
        <f>Constante!$A$2-Employee_Data[[#This Row],[Age]]</f>
        <v>14</v>
      </c>
      <c r="H402" t="s">
        <v>19</v>
      </c>
      <c r="I402" t="s">
        <v>38</v>
      </c>
      <c r="J402" t="s">
        <v>21</v>
      </c>
      <c r="K402" t="s">
        <v>40</v>
      </c>
      <c r="L402" s="1">
        <v>38835</v>
      </c>
      <c r="M402" s="2">
        <f t="shared" si="18"/>
        <v>2006</v>
      </c>
      <c r="N402" s="3">
        <f t="shared" si="19"/>
        <v>4</v>
      </c>
      <c r="O402" s="3">
        <f t="shared" si="20"/>
        <v>28</v>
      </c>
      <c r="P402">
        <v>150758</v>
      </c>
      <c r="Q402">
        <f>Employee_Data[[#This Row],[Annual Salary]] * (1 + Employee_Data[[#This Row],[Bonus %]])</f>
        <v>170356.53999999998</v>
      </c>
      <c r="R402">
        <v>0.13</v>
      </c>
      <c r="S402" t="s">
        <v>23</v>
      </c>
      <c r="T402" t="s">
        <v>41</v>
      </c>
      <c r="U402" s="1">
        <v>39310</v>
      </c>
    </row>
    <row r="403" spans="1:21" x14ac:dyDescent="0.25">
      <c r="A403" t="s">
        <v>836</v>
      </c>
      <c r="B403" t="s">
        <v>264</v>
      </c>
      <c r="C403" t="s">
        <v>817</v>
      </c>
      <c r="D403" t="str">
        <f>CONCATENATE(Employee_Data[[#This Row],[First Name]]," ",Employee_Data[[#This Row],[Last Name]])</f>
        <v>Thomas Vazquez</v>
      </c>
      <c r="E403" t="s">
        <v>28</v>
      </c>
      <c r="F403">
        <v>46</v>
      </c>
      <c r="G403">
        <f>Constante!$A$2-Employee_Data[[#This Row],[Age]]</f>
        <v>19</v>
      </c>
      <c r="H403" t="s">
        <v>37</v>
      </c>
      <c r="I403" t="s">
        <v>81</v>
      </c>
      <c r="J403" t="s">
        <v>56</v>
      </c>
      <c r="K403" t="s">
        <v>102</v>
      </c>
      <c r="L403" s="1">
        <v>41839</v>
      </c>
      <c r="M403" s="2">
        <f t="shared" si="18"/>
        <v>2014</v>
      </c>
      <c r="N403" s="3">
        <f t="shared" si="19"/>
        <v>7</v>
      </c>
      <c r="O403" s="3">
        <f t="shared" si="20"/>
        <v>19</v>
      </c>
      <c r="P403">
        <v>173629</v>
      </c>
      <c r="Q403">
        <f>Employee_Data[[#This Row],[Annual Salary]] * (1 + Employee_Data[[#This Row],[Bonus %]])</f>
        <v>210091.09</v>
      </c>
      <c r="R403">
        <v>0.21</v>
      </c>
      <c r="S403" t="s">
        <v>112</v>
      </c>
      <c r="T403" t="s">
        <v>265</v>
      </c>
      <c r="U403" s="1"/>
    </row>
    <row r="404" spans="1:21" x14ac:dyDescent="0.25">
      <c r="A404" t="s">
        <v>837</v>
      </c>
      <c r="B404" t="s">
        <v>423</v>
      </c>
      <c r="C404" t="s">
        <v>557</v>
      </c>
      <c r="D404" t="str">
        <f>CONCATENATE(Employee_Data[[#This Row],[First Name]]," ",Employee_Data[[#This Row],[Last Name]])</f>
        <v>Silas Hunter</v>
      </c>
      <c r="E404" t="s">
        <v>28</v>
      </c>
      <c r="F404">
        <v>55</v>
      </c>
      <c r="G404">
        <f>Constante!$A$2-Employee_Data[[#This Row],[Age]]</f>
        <v>10</v>
      </c>
      <c r="H404" t="s">
        <v>432</v>
      </c>
      <c r="I404" t="s">
        <v>20</v>
      </c>
      <c r="J404" t="s">
        <v>56</v>
      </c>
      <c r="K404" t="s">
        <v>22</v>
      </c>
      <c r="L404" s="1">
        <v>35919</v>
      </c>
      <c r="M404" s="2">
        <f t="shared" si="18"/>
        <v>1998</v>
      </c>
      <c r="N404" s="3">
        <f t="shared" si="19"/>
        <v>5</v>
      </c>
      <c r="O404" s="3">
        <f t="shared" si="20"/>
        <v>4</v>
      </c>
      <c r="P404">
        <v>62174</v>
      </c>
      <c r="Q404">
        <f>Employee_Data[[#This Row],[Annual Salary]] * (1 + Employee_Data[[#This Row],[Bonus %]])</f>
        <v>62174</v>
      </c>
      <c r="R404">
        <v>0</v>
      </c>
      <c r="S404" t="s">
        <v>23</v>
      </c>
      <c r="T404" t="s">
        <v>41</v>
      </c>
      <c r="U404" s="1"/>
    </row>
    <row r="405" spans="1:21" x14ac:dyDescent="0.25">
      <c r="A405" t="s">
        <v>838</v>
      </c>
      <c r="B405" t="s">
        <v>839</v>
      </c>
      <c r="C405" t="s">
        <v>306</v>
      </c>
      <c r="D405" t="str">
        <f>CONCATENATE(Employee_Data[[#This Row],[First Name]]," ",Employee_Data[[#This Row],[Last Name]])</f>
        <v>Nicholas Brooks</v>
      </c>
      <c r="E405" t="s">
        <v>28</v>
      </c>
      <c r="F405">
        <v>43</v>
      </c>
      <c r="G405">
        <f>Constante!$A$2-Employee_Data[[#This Row],[Age]]</f>
        <v>22</v>
      </c>
      <c r="H405" t="s">
        <v>153</v>
      </c>
      <c r="I405" t="s">
        <v>69</v>
      </c>
      <c r="J405" t="s">
        <v>30</v>
      </c>
      <c r="K405" t="s">
        <v>40</v>
      </c>
      <c r="L405" s="1">
        <v>43028</v>
      </c>
      <c r="M405" s="2">
        <f t="shared" si="18"/>
        <v>2017</v>
      </c>
      <c r="N405" s="3">
        <f t="shared" si="19"/>
        <v>10</v>
      </c>
      <c r="O405" s="3">
        <f t="shared" si="20"/>
        <v>20</v>
      </c>
      <c r="P405">
        <v>56555</v>
      </c>
      <c r="Q405">
        <f>Employee_Data[[#This Row],[Annual Salary]] * (1 + Employee_Data[[#This Row],[Bonus %]])</f>
        <v>56555</v>
      </c>
      <c r="R405">
        <v>0</v>
      </c>
      <c r="S405" t="s">
        <v>23</v>
      </c>
      <c r="T405" t="s">
        <v>50</v>
      </c>
      <c r="U405" s="1"/>
    </row>
    <row r="406" spans="1:21" x14ac:dyDescent="0.25">
      <c r="A406" t="s">
        <v>840</v>
      </c>
      <c r="B406" t="s">
        <v>149</v>
      </c>
      <c r="C406" t="s">
        <v>264</v>
      </c>
      <c r="D406" t="str">
        <f>CONCATENATE(Employee_Data[[#This Row],[First Name]]," ",Employee_Data[[#This Row],[Last Name]])</f>
        <v>Dominic Thomas</v>
      </c>
      <c r="E406" t="s">
        <v>28</v>
      </c>
      <c r="F406">
        <v>48</v>
      </c>
      <c r="G406">
        <f>Constante!$A$2-Employee_Data[[#This Row],[Age]]</f>
        <v>17</v>
      </c>
      <c r="H406" t="s">
        <v>153</v>
      </c>
      <c r="I406" t="s">
        <v>96</v>
      </c>
      <c r="J406" t="s">
        <v>30</v>
      </c>
      <c r="K406" t="s">
        <v>40</v>
      </c>
      <c r="L406" s="1">
        <v>38623</v>
      </c>
      <c r="M406" s="2">
        <f t="shared" si="18"/>
        <v>2005</v>
      </c>
      <c r="N406" s="3">
        <f t="shared" si="19"/>
        <v>9</v>
      </c>
      <c r="O406" s="3">
        <f t="shared" si="20"/>
        <v>28</v>
      </c>
      <c r="P406">
        <v>74655</v>
      </c>
      <c r="Q406">
        <f>Employee_Data[[#This Row],[Annual Salary]] * (1 + Employee_Data[[#This Row],[Bonus %]])</f>
        <v>74655</v>
      </c>
      <c r="R406">
        <v>0</v>
      </c>
      <c r="S406" t="s">
        <v>23</v>
      </c>
      <c r="T406" t="s">
        <v>47</v>
      </c>
      <c r="U406" s="1"/>
    </row>
    <row r="407" spans="1:21" x14ac:dyDescent="0.25">
      <c r="A407" t="s">
        <v>841</v>
      </c>
      <c r="B407" t="s">
        <v>547</v>
      </c>
      <c r="C407" t="s">
        <v>332</v>
      </c>
      <c r="D407" t="str">
        <f>CONCATENATE(Employee_Data[[#This Row],[First Name]]," ",Employee_Data[[#This Row],[Last Name]])</f>
        <v>Wesley Adams</v>
      </c>
      <c r="E407" t="s">
        <v>28</v>
      </c>
      <c r="F407">
        <v>48</v>
      </c>
      <c r="G407">
        <f>Constante!$A$2-Employee_Data[[#This Row],[Age]]</f>
        <v>17</v>
      </c>
      <c r="H407" t="s">
        <v>360</v>
      </c>
      <c r="I407" t="s">
        <v>20</v>
      </c>
      <c r="J407" t="s">
        <v>56</v>
      </c>
      <c r="K407" t="s">
        <v>40</v>
      </c>
      <c r="L407" s="1">
        <v>37844</v>
      </c>
      <c r="M407" s="2">
        <f t="shared" si="18"/>
        <v>2003</v>
      </c>
      <c r="N407" s="3">
        <f t="shared" si="19"/>
        <v>8</v>
      </c>
      <c r="O407" s="3">
        <f t="shared" si="20"/>
        <v>11</v>
      </c>
      <c r="P407">
        <v>93017</v>
      </c>
      <c r="Q407">
        <f>Employee_Data[[#This Row],[Annual Salary]] * (1 + Employee_Data[[#This Row],[Bonus %]])</f>
        <v>93017</v>
      </c>
      <c r="R407">
        <v>0</v>
      </c>
      <c r="S407" t="s">
        <v>23</v>
      </c>
      <c r="T407" t="s">
        <v>24</v>
      </c>
      <c r="U407" s="1"/>
    </row>
    <row r="408" spans="1:21" x14ac:dyDescent="0.25">
      <c r="A408" t="s">
        <v>842</v>
      </c>
      <c r="B408" t="s">
        <v>814</v>
      </c>
      <c r="C408" t="s">
        <v>792</v>
      </c>
      <c r="D408" t="str">
        <f>CONCATENATE(Employee_Data[[#This Row],[First Name]]," ",Employee_Data[[#This Row],[Last Name]])</f>
        <v>Ian Wu</v>
      </c>
      <c r="E408" t="s">
        <v>28</v>
      </c>
      <c r="F408">
        <v>51</v>
      </c>
      <c r="G408">
        <f>Constante!$A$2-Employee_Data[[#This Row],[Age]]</f>
        <v>14</v>
      </c>
      <c r="H408" t="s">
        <v>49</v>
      </c>
      <c r="I408" t="s">
        <v>96</v>
      </c>
      <c r="J408" t="s">
        <v>30</v>
      </c>
      <c r="K408" t="s">
        <v>31</v>
      </c>
      <c r="L408" s="1">
        <v>41013</v>
      </c>
      <c r="M408" s="2">
        <f t="shared" si="18"/>
        <v>2012</v>
      </c>
      <c r="N408" s="3">
        <f t="shared" si="19"/>
        <v>4</v>
      </c>
      <c r="O408" s="3">
        <f t="shared" si="20"/>
        <v>14</v>
      </c>
      <c r="P408">
        <v>823</v>
      </c>
      <c r="Q408">
        <f>Employee_Data[[#This Row],[Annual Salary]] * (1 + Employee_Data[[#This Row],[Bonus %]])</f>
        <v>823</v>
      </c>
      <c r="R408">
        <v>0</v>
      </c>
      <c r="S408" t="s">
        <v>32</v>
      </c>
      <c r="T408" t="s">
        <v>166</v>
      </c>
      <c r="U408" s="1"/>
    </row>
    <row r="409" spans="1:21" x14ac:dyDescent="0.25">
      <c r="A409" t="s">
        <v>843</v>
      </c>
      <c r="B409" t="s">
        <v>844</v>
      </c>
      <c r="C409" t="s">
        <v>730</v>
      </c>
      <c r="D409" t="str">
        <f>CONCATENATE(Employee_Data[[#This Row],[First Name]]," ",Employee_Data[[#This Row],[Last Name]])</f>
        <v>Alice Young</v>
      </c>
      <c r="E409" t="s">
        <v>18</v>
      </c>
      <c r="F409">
        <v>46</v>
      </c>
      <c r="G409">
        <f>Constante!$A$2-Employee_Data[[#This Row],[Age]]</f>
        <v>19</v>
      </c>
      <c r="H409" t="s">
        <v>221</v>
      </c>
      <c r="I409" t="s">
        <v>81</v>
      </c>
      <c r="J409" t="s">
        <v>21</v>
      </c>
      <c r="K409" t="s">
        <v>40</v>
      </c>
      <c r="L409" s="1">
        <v>39471</v>
      </c>
      <c r="M409" s="2">
        <f t="shared" si="18"/>
        <v>2008</v>
      </c>
      <c r="N409" s="3">
        <f t="shared" si="19"/>
        <v>1</v>
      </c>
      <c r="O409" s="3">
        <f t="shared" si="20"/>
        <v>24</v>
      </c>
      <c r="P409">
        <v>91621</v>
      </c>
      <c r="Q409">
        <f>Employee_Data[[#This Row],[Annual Salary]] * (1 + Employee_Data[[#This Row],[Bonus %]])</f>
        <v>91621</v>
      </c>
      <c r="R409">
        <v>0</v>
      </c>
      <c r="S409" t="s">
        <v>23</v>
      </c>
      <c r="T409" t="s">
        <v>41</v>
      </c>
      <c r="U409" s="1"/>
    </row>
    <row r="410" spans="1:21" x14ac:dyDescent="0.25">
      <c r="A410" t="s">
        <v>845</v>
      </c>
      <c r="B410" t="s">
        <v>118</v>
      </c>
      <c r="C410" t="s">
        <v>239</v>
      </c>
      <c r="D410" t="str">
        <f>CONCATENATE(Employee_Data[[#This Row],[First Name]]," ",Employee_Data[[#This Row],[Last Name]])</f>
        <v>Logan Carrillo</v>
      </c>
      <c r="E410" t="s">
        <v>28</v>
      </c>
      <c r="F410">
        <v>33</v>
      </c>
      <c r="G410">
        <f>Constante!$A$2-Employee_Data[[#This Row],[Age]]</f>
        <v>32</v>
      </c>
      <c r="H410" t="s">
        <v>49</v>
      </c>
      <c r="I410" t="s">
        <v>96</v>
      </c>
      <c r="J410" t="s">
        <v>21</v>
      </c>
      <c r="K410" t="s">
        <v>102</v>
      </c>
      <c r="L410" s="1">
        <v>41973</v>
      </c>
      <c r="M410" s="2">
        <f t="shared" si="18"/>
        <v>2014</v>
      </c>
      <c r="N410" s="3">
        <f t="shared" si="19"/>
        <v>11</v>
      </c>
      <c r="O410" s="3">
        <f t="shared" si="20"/>
        <v>30</v>
      </c>
      <c r="P410">
        <v>9128</v>
      </c>
      <c r="Q410">
        <f>Employee_Data[[#This Row],[Annual Salary]] * (1 + Employee_Data[[#This Row],[Bonus %]])</f>
        <v>9128</v>
      </c>
      <c r="R410">
        <v>0</v>
      </c>
      <c r="S410" t="s">
        <v>23</v>
      </c>
      <c r="T410" t="s">
        <v>65</v>
      </c>
      <c r="U410" s="1"/>
    </row>
    <row r="411" spans="1:21" x14ac:dyDescent="0.25">
      <c r="A411" t="s">
        <v>846</v>
      </c>
      <c r="B411" t="s">
        <v>157</v>
      </c>
      <c r="C411" t="s">
        <v>202</v>
      </c>
      <c r="D411" t="str">
        <f>CONCATENATE(Employee_Data[[#This Row],[First Name]]," ",Employee_Data[[#This Row],[Last Name]])</f>
        <v>Caroline Alexander</v>
      </c>
      <c r="E411" t="s">
        <v>18</v>
      </c>
      <c r="F411">
        <v>42</v>
      </c>
      <c r="G411">
        <f>Constante!$A$2-Employee_Data[[#This Row],[Age]]</f>
        <v>23</v>
      </c>
      <c r="H411" t="s">
        <v>228</v>
      </c>
      <c r="I411" t="s">
        <v>76</v>
      </c>
      <c r="J411" t="s">
        <v>30</v>
      </c>
      <c r="K411" t="s">
        <v>22</v>
      </c>
      <c r="L411" s="1">
        <v>44092</v>
      </c>
      <c r="M411" s="2">
        <f t="shared" si="18"/>
        <v>2020</v>
      </c>
      <c r="N411" s="3">
        <f t="shared" si="19"/>
        <v>9</v>
      </c>
      <c r="O411" s="3">
        <f t="shared" si="20"/>
        <v>18</v>
      </c>
      <c r="P411">
        <v>47071</v>
      </c>
      <c r="Q411">
        <f>Employee_Data[[#This Row],[Annual Salary]] * (1 + Employee_Data[[#This Row],[Bonus %]])</f>
        <v>47071</v>
      </c>
      <c r="R411">
        <v>0</v>
      </c>
      <c r="S411" t="s">
        <v>23</v>
      </c>
      <c r="T411" t="s">
        <v>105</v>
      </c>
      <c r="U411" s="1"/>
    </row>
    <row r="412" spans="1:21" x14ac:dyDescent="0.25">
      <c r="A412" t="s">
        <v>847</v>
      </c>
      <c r="B412" t="s">
        <v>848</v>
      </c>
      <c r="C412" t="s">
        <v>68</v>
      </c>
      <c r="D412" t="str">
        <f>CONCATENATE(Employee_Data[[#This Row],[First Name]]," ",Employee_Data[[#This Row],[Last Name]])</f>
        <v>Serenity Bailey</v>
      </c>
      <c r="E412" t="s">
        <v>18</v>
      </c>
      <c r="F412">
        <v>55</v>
      </c>
      <c r="G412">
        <f>Constante!$A$2-Employee_Data[[#This Row],[Age]]</f>
        <v>10</v>
      </c>
      <c r="H412" t="s">
        <v>499</v>
      </c>
      <c r="I412" t="s">
        <v>20</v>
      </c>
      <c r="J412" t="s">
        <v>30</v>
      </c>
      <c r="K412" t="s">
        <v>40</v>
      </c>
      <c r="L412" s="1">
        <v>40868</v>
      </c>
      <c r="M412" s="2">
        <f t="shared" si="18"/>
        <v>2011</v>
      </c>
      <c r="N412" s="3">
        <f t="shared" si="19"/>
        <v>11</v>
      </c>
      <c r="O412" s="3">
        <f t="shared" si="20"/>
        <v>21</v>
      </c>
      <c r="P412">
        <v>81218</v>
      </c>
      <c r="Q412">
        <f>Employee_Data[[#This Row],[Annual Salary]] * (1 + Employee_Data[[#This Row],[Bonus %]])</f>
        <v>81218</v>
      </c>
      <c r="R412">
        <v>0</v>
      </c>
      <c r="S412" t="s">
        <v>23</v>
      </c>
      <c r="T412" t="s">
        <v>41</v>
      </c>
      <c r="U412" s="1"/>
    </row>
    <row r="413" spans="1:21" x14ac:dyDescent="0.25">
      <c r="A413" t="s">
        <v>849</v>
      </c>
      <c r="B413" t="s">
        <v>384</v>
      </c>
      <c r="C413" t="s">
        <v>850</v>
      </c>
      <c r="D413" t="str">
        <f>CONCATENATE(Employee_Data[[#This Row],[First Name]]," ",Employee_Data[[#This Row],[Last Name]])</f>
        <v>Elena Tan</v>
      </c>
      <c r="E413" t="s">
        <v>18</v>
      </c>
      <c r="F413">
        <v>50</v>
      </c>
      <c r="G413">
        <f>Constante!$A$2-Employee_Data[[#This Row],[Age]]</f>
        <v>15</v>
      </c>
      <c r="H413" t="s">
        <v>95</v>
      </c>
      <c r="I413" t="s">
        <v>81</v>
      </c>
      <c r="J413" t="s">
        <v>30</v>
      </c>
      <c r="K413" t="s">
        <v>31</v>
      </c>
      <c r="L413" s="1">
        <v>39734</v>
      </c>
      <c r="M413" s="2">
        <f t="shared" si="18"/>
        <v>2008</v>
      </c>
      <c r="N413" s="3">
        <f t="shared" si="19"/>
        <v>10</v>
      </c>
      <c r="O413" s="3">
        <f t="shared" si="20"/>
        <v>13</v>
      </c>
      <c r="P413">
        <v>181801</v>
      </c>
      <c r="Q413">
        <f>Employee_Data[[#This Row],[Annual Salary]] * (1 + Employee_Data[[#This Row],[Bonus %]])</f>
        <v>254521.4</v>
      </c>
      <c r="R413">
        <v>0.4</v>
      </c>
      <c r="S413" t="s">
        <v>32</v>
      </c>
      <c r="T413" t="s">
        <v>33</v>
      </c>
      <c r="U413" s="1">
        <v>43810</v>
      </c>
    </row>
    <row r="414" spans="1:21" x14ac:dyDescent="0.25">
      <c r="A414" t="s">
        <v>851</v>
      </c>
      <c r="B414" t="s">
        <v>302</v>
      </c>
      <c r="C414" t="s">
        <v>332</v>
      </c>
      <c r="D414" t="str">
        <f>CONCATENATE(Employee_Data[[#This Row],[First Name]]," ",Employee_Data[[#This Row],[Last Name]])</f>
        <v>Eliza Adams</v>
      </c>
      <c r="E414" t="s">
        <v>18</v>
      </c>
      <c r="F414">
        <v>26</v>
      </c>
      <c r="G414">
        <f>Constante!$A$2-Employee_Data[[#This Row],[Age]]</f>
        <v>39</v>
      </c>
      <c r="H414" t="s">
        <v>54</v>
      </c>
      <c r="I414" t="s">
        <v>55</v>
      </c>
      <c r="J414" t="s">
        <v>30</v>
      </c>
      <c r="K414" t="s">
        <v>40</v>
      </c>
      <c r="L414" s="1">
        <v>44521</v>
      </c>
      <c r="M414" s="2">
        <f t="shared" si="18"/>
        <v>2021</v>
      </c>
      <c r="N414" s="3">
        <f t="shared" si="19"/>
        <v>11</v>
      </c>
      <c r="O414" s="3">
        <f t="shared" si="20"/>
        <v>21</v>
      </c>
      <c r="P414">
        <v>63137</v>
      </c>
      <c r="Q414">
        <f>Employee_Data[[#This Row],[Annual Salary]] * (1 + Employee_Data[[#This Row],[Bonus %]])</f>
        <v>63137</v>
      </c>
      <c r="R414">
        <v>0</v>
      </c>
      <c r="S414" t="s">
        <v>23</v>
      </c>
      <c r="T414" t="s">
        <v>41</v>
      </c>
      <c r="U414" s="1"/>
    </row>
    <row r="415" spans="1:21" x14ac:dyDescent="0.25">
      <c r="A415" t="s">
        <v>852</v>
      </c>
      <c r="B415" t="s">
        <v>844</v>
      </c>
      <c r="C415" t="s">
        <v>693</v>
      </c>
      <c r="D415" t="str">
        <f>CONCATENATE(Employee_Data[[#This Row],[First Name]]," ",Employee_Data[[#This Row],[Last Name]])</f>
        <v>Alice Xiong</v>
      </c>
      <c r="E415" t="s">
        <v>18</v>
      </c>
      <c r="F415">
        <v>55</v>
      </c>
      <c r="G415">
        <f>Constante!$A$2-Employee_Data[[#This Row],[Age]]</f>
        <v>10</v>
      </c>
      <c r="H415" t="s">
        <v>95</v>
      </c>
      <c r="I415" t="s">
        <v>81</v>
      </c>
      <c r="J415" t="s">
        <v>30</v>
      </c>
      <c r="K415" t="s">
        <v>31</v>
      </c>
      <c r="L415" s="1">
        <v>43345</v>
      </c>
      <c r="M415" s="2">
        <f t="shared" si="18"/>
        <v>2018</v>
      </c>
      <c r="N415" s="3">
        <f t="shared" si="19"/>
        <v>9</v>
      </c>
      <c r="O415" s="3">
        <f t="shared" si="20"/>
        <v>2</v>
      </c>
      <c r="P415">
        <v>221465</v>
      </c>
      <c r="Q415">
        <f>Employee_Data[[#This Row],[Annual Salary]] * (1 + Employee_Data[[#This Row],[Bonus %]])</f>
        <v>296763.10000000003</v>
      </c>
      <c r="R415">
        <v>0.34</v>
      </c>
      <c r="S415" t="s">
        <v>32</v>
      </c>
      <c r="T415" t="s">
        <v>166</v>
      </c>
      <c r="U415" s="1"/>
    </row>
    <row r="416" spans="1:21" x14ac:dyDescent="0.25">
      <c r="A416" t="s">
        <v>853</v>
      </c>
      <c r="B416" t="s">
        <v>259</v>
      </c>
      <c r="C416" t="s">
        <v>854</v>
      </c>
      <c r="D416" t="str">
        <f>CONCATENATE(Employee_Data[[#This Row],[First Name]]," ",Employee_Data[[#This Row],[Last Name]])</f>
        <v>Isla Yoon</v>
      </c>
      <c r="E416" t="s">
        <v>18</v>
      </c>
      <c r="F416">
        <v>50</v>
      </c>
      <c r="G416">
        <f>Constante!$A$2-Employee_Data[[#This Row],[Age]]</f>
        <v>15</v>
      </c>
      <c r="H416" t="s">
        <v>132</v>
      </c>
      <c r="I416" t="s">
        <v>81</v>
      </c>
      <c r="J416" t="s">
        <v>21</v>
      </c>
      <c r="K416" t="s">
        <v>31</v>
      </c>
      <c r="L416" s="1">
        <v>41404</v>
      </c>
      <c r="M416" s="2">
        <f t="shared" si="18"/>
        <v>2013</v>
      </c>
      <c r="N416" s="3">
        <f t="shared" si="19"/>
        <v>5</v>
      </c>
      <c r="O416" s="3">
        <f t="shared" si="20"/>
        <v>10</v>
      </c>
      <c r="P416">
        <v>79388</v>
      </c>
      <c r="Q416">
        <f>Employee_Data[[#This Row],[Annual Salary]] * (1 + Employee_Data[[#This Row],[Bonus %]])</f>
        <v>79388</v>
      </c>
      <c r="R416">
        <v>0</v>
      </c>
      <c r="S416" t="s">
        <v>23</v>
      </c>
      <c r="T416" t="s">
        <v>47</v>
      </c>
      <c r="U416" s="1">
        <v>43681</v>
      </c>
    </row>
    <row r="417" spans="1:21" x14ac:dyDescent="0.25">
      <c r="A417" t="s">
        <v>855</v>
      </c>
      <c r="B417" t="s">
        <v>470</v>
      </c>
      <c r="C417" t="s">
        <v>169</v>
      </c>
      <c r="D417" t="str">
        <f>CONCATENATE(Employee_Data[[#This Row],[First Name]]," ",Employee_Data[[#This Row],[Last Name]])</f>
        <v>Emma Perry</v>
      </c>
      <c r="E417" t="s">
        <v>18</v>
      </c>
      <c r="F417">
        <v>28</v>
      </c>
      <c r="G417">
        <f>Constante!$A$2-Employee_Data[[#This Row],[Age]]</f>
        <v>37</v>
      </c>
      <c r="H417" t="s">
        <v>432</v>
      </c>
      <c r="I417" t="s">
        <v>20</v>
      </c>
      <c r="J417" t="s">
        <v>30</v>
      </c>
      <c r="K417" t="s">
        <v>40</v>
      </c>
      <c r="L417" s="1">
        <v>43122</v>
      </c>
      <c r="M417" s="2">
        <f t="shared" si="18"/>
        <v>2018</v>
      </c>
      <c r="N417" s="3">
        <f t="shared" si="19"/>
        <v>1</v>
      </c>
      <c r="O417" s="3">
        <f t="shared" si="20"/>
        <v>22</v>
      </c>
      <c r="P417">
        <v>68176</v>
      </c>
      <c r="Q417">
        <f>Employee_Data[[#This Row],[Annual Salary]] * (1 + Employee_Data[[#This Row],[Bonus %]])</f>
        <v>68176</v>
      </c>
      <c r="R417">
        <v>0</v>
      </c>
      <c r="S417" t="s">
        <v>23</v>
      </c>
      <c r="T417" t="s">
        <v>24</v>
      </c>
      <c r="U417" s="1"/>
    </row>
    <row r="418" spans="1:21" x14ac:dyDescent="0.25">
      <c r="A418" t="s">
        <v>851</v>
      </c>
      <c r="B418" t="s">
        <v>171</v>
      </c>
      <c r="C418" t="s">
        <v>364</v>
      </c>
      <c r="D418" t="str">
        <f>CONCATENATE(Employee_Data[[#This Row],[First Name]]," ",Employee_Data[[#This Row],[Last Name]])</f>
        <v>Riley Marquez</v>
      </c>
      <c r="E418" t="s">
        <v>18</v>
      </c>
      <c r="F418">
        <v>39</v>
      </c>
      <c r="G418">
        <f>Constante!$A$2-Employee_Data[[#This Row],[Age]]</f>
        <v>26</v>
      </c>
      <c r="H418" t="s">
        <v>19</v>
      </c>
      <c r="I418" t="s">
        <v>38</v>
      </c>
      <c r="J418" t="s">
        <v>21</v>
      </c>
      <c r="K418" t="s">
        <v>102</v>
      </c>
      <c r="L418" s="1">
        <v>43756</v>
      </c>
      <c r="M418" s="2">
        <f t="shared" si="18"/>
        <v>2019</v>
      </c>
      <c r="N418" s="3">
        <f t="shared" si="19"/>
        <v>10</v>
      </c>
      <c r="O418" s="3">
        <f t="shared" si="20"/>
        <v>18</v>
      </c>
      <c r="P418">
        <v>122829</v>
      </c>
      <c r="Q418">
        <f>Employee_Data[[#This Row],[Annual Salary]] * (1 + Employee_Data[[#This Row],[Bonus %]])</f>
        <v>136340.19</v>
      </c>
      <c r="R418">
        <v>0.11</v>
      </c>
      <c r="S418" t="s">
        <v>23</v>
      </c>
      <c r="T418" t="s">
        <v>41</v>
      </c>
      <c r="U418" s="1"/>
    </row>
    <row r="419" spans="1:21" x14ac:dyDescent="0.25">
      <c r="A419" t="s">
        <v>856</v>
      </c>
      <c r="B419" t="s">
        <v>157</v>
      </c>
      <c r="C419" t="s">
        <v>804</v>
      </c>
      <c r="D419" t="str">
        <f>CONCATENATE(Employee_Data[[#This Row],[First Name]]," ",Employee_Data[[#This Row],[Last Name]])</f>
        <v>Caroline Hu</v>
      </c>
      <c r="E419" t="s">
        <v>18</v>
      </c>
      <c r="F419">
        <v>31</v>
      </c>
      <c r="G419">
        <f>Constante!$A$2-Employee_Data[[#This Row],[Age]]</f>
        <v>34</v>
      </c>
      <c r="H419" t="s">
        <v>19</v>
      </c>
      <c r="I419" t="s">
        <v>96</v>
      </c>
      <c r="J419" t="s">
        <v>39</v>
      </c>
      <c r="K419" t="s">
        <v>31</v>
      </c>
      <c r="L419" s="1">
        <v>43695</v>
      </c>
      <c r="M419" s="2">
        <f t="shared" si="18"/>
        <v>2019</v>
      </c>
      <c r="N419" s="3">
        <f t="shared" si="19"/>
        <v>8</v>
      </c>
      <c r="O419" s="3">
        <f t="shared" si="20"/>
        <v>18</v>
      </c>
      <c r="P419">
        <v>126353</v>
      </c>
      <c r="Q419">
        <f>Employee_Data[[#This Row],[Annual Salary]] * (1 + Employee_Data[[#This Row],[Bonus %]])</f>
        <v>141515.36000000002</v>
      </c>
      <c r="R419">
        <v>0.12</v>
      </c>
      <c r="S419" t="s">
        <v>32</v>
      </c>
      <c r="T419" t="s">
        <v>88</v>
      </c>
      <c r="U419" s="1"/>
    </row>
    <row r="420" spans="1:21" x14ac:dyDescent="0.25">
      <c r="A420" t="s">
        <v>857</v>
      </c>
      <c r="B420" t="s">
        <v>858</v>
      </c>
      <c r="C420" t="s">
        <v>146</v>
      </c>
      <c r="D420" t="str">
        <f>CONCATENATE(Employee_Data[[#This Row],[First Name]]," ",Employee_Data[[#This Row],[Last Name]])</f>
        <v>Madison Kumar</v>
      </c>
      <c r="E420" t="s">
        <v>18</v>
      </c>
      <c r="F420">
        <v>55</v>
      </c>
      <c r="G420">
        <f>Constante!$A$2-Employee_Data[[#This Row],[Age]]</f>
        <v>10</v>
      </c>
      <c r="H420" t="s">
        <v>37</v>
      </c>
      <c r="I420" t="s">
        <v>69</v>
      </c>
      <c r="J420" t="s">
        <v>39</v>
      </c>
      <c r="K420" t="s">
        <v>31</v>
      </c>
      <c r="L420" s="1">
        <v>40468</v>
      </c>
      <c r="M420" s="2">
        <f t="shared" si="18"/>
        <v>2010</v>
      </c>
      <c r="N420" s="3">
        <f t="shared" si="19"/>
        <v>10</v>
      </c>
      <c r="O420" s="3">
        <f t="shared" si="20"/>
        <v>17</v>
      </c>
      <c r="P420">
        <v>188727</v>
      </c>
      <c r="Q420">
        <f>Employee_Data[[#This Row],[Annual Salary]] * (1 + Employee_Data[[#This Row],[Bonus %]])</f>
        <v>232134.21</v>
      </c>
      <c r="R420">
        <v>0.23</v>
      </c>
      <c r="S420" t="s">
        <v>32</v>
      </c>
      <c r="T420" t="s">
        <v>166</v>
      </c>
      <c r="U420" s="1"/>
    </row>
    <row r="421" spans="1:21" x14ac:dyDescent="0.25">
      <c r="A421" t="s">
        <v>630</v>
      </c>
      <c r="B421" t="s">
        <v>317</v>
      </c>
      <c r="C421" t="s">
        <v>859</v>
      </c>
      <c r="D421" t="str">
        <f>CONCATENATE(Employee_Data[[#This Row],[First Name]]," ",Employee_Data[[#This Row],[Last Name]])</f>
        <v>Matthew Lim</v>
      </c>
      <c r="E421" t="s">
        <v>28</v>
      </c>
      <c r="F421">
        <v>52</v>
      </c>
      <c r="G421">
        <f>Constante!$A$2-Employee_Data[[#This Row],[Age]]</f>
        <v>13</v>
      </c>
      <c r="H421" t="s">
        <v>49</v>
      </c>
      <c r="I421" t="s">
        <v>55</v>
      </c>
      <c r="J421" t="s">
        <v>21</v>
      </c>
      <c r="K421" t="s">
        <v>31</v>
      </c>
      <c r="L421" s="1">
        <v>34383</v>
      </c>
      <c r="M421" s="2">
        <f t="shared" si="18"/>
        <v>1994</v>
      </c>
      <c r="N421" s="3">
        <f t="shared" si="19"/>
        <v>2</v>
      </c>
      <c r="O421" s="3">
        <f t="shared" si="20"/>
        <v>18</v>
      </c>
      <c r="P421">
        <v>99624</v>
      </c>
      <c r="Q421">
        <f>Employee_Data[[#This Row],[Annual Salary]] * (1 + Employee_Data[[#This Row],[Bonus %]])</f>
        <v>99624</v>
      </c>
      <c r="R421">
        <v>0</v>
      </c>
      <c r="S421" t="s">
        <v>23</v>
      </c>
      <c r="T421" t="s">
        <v>24</v>
      </c>
      <c r="U421" s="1"/>
    </row>
    <row r="422" spans="1:21" x14ac:dyDescent="0.25">
      <c r="A422" t="s">
        <v>860</v>
      </c>
      <c r="B422" t="s">
        <v>861</v>
      </c>
      <c r="C422" t="s">
        <v>815</v>
      </c>
      <c r="D422" t="str">
        <f>CONCATENATE(Employee_Data[[#This Row],[First Name]]," ",Employee_Data[[#This Row],[Last Name]])</f>
        <v>Maya Ngo</v>
      </c>
      <c r="E422" t="s">
        <v>18</v>
      </c>
      <c r="F422">
        <v>55</v>
      </c>
      <c r="G422">
        <f>Constante!$A$2-Employee_Data[[#This Row],[Age]]</f>
        <v>10</v>
      </c>
      <c r="H422" t="s">
        <v>60</v>
      </c>
      <c r="I422" t="s">
        <v>55</v>
      </c>
      <c r="J422" t="s">
        <v>39</v>
      </c>
      <c r="K422" t="s">
        <v>31</v>
      </c>
      <c r="L422" s="1">
        <v>41202</v>
      </c>
      <c r="M422" s="2">
        <f t="shared" si="18"/>
        <v>2012</v>
      </c>
      <c r="N422" s="3">
        <f t="shared" si="19"/>
        <v>10</v>
      </c>
      <c r="O422" s="3">
        <f t="shared" si="20"/>
        <v>20</v>
      </c>
      <c r="P422">
        <v>108686</v>
      </c>
      <c r="Q422">
        <f>Employee_Data[[#This Row],[Annual Salary]] * (1 + Employee_Data[[#This Row],[Bonus %]])</f>
        <v>115207.16</v>
      </c>
      <c r="R422">
        <v>0.06</v>
      </c>
      <c r="S422" t="s">
        <v>23</v>
      </c>
      <c r="T422" t="s">
        <v>105</v>
      </c>
      <c r="U422" s="1"/>
    </row>
    <row r="423" spans="1:21" x14ac:dyDescent="0.25">
      <c r="A423" t="s">
        <v>862</v>
      </c>
      <c r="B423" t="s">
        <v>844</v>
      </c>
      <c r="C423" t="s">
        <v>279</v>
      </c>
      <c r="D423" t="str">
        <f>CONCATENATE(Employee_Data[[#This Row],[First Name]]," ",Employee_Data[[#This Row],[Last Name]])</f>
        <v>Alice Soto</v>
      </c>
      <c r="E423" t="s">
        <v>18</v>
      </c>
      <c r="F423">
        <v>56</v>
      </c>
      <c r="G423">
        <f>Constante!$A$2-Employee_Data[[#This Row],[Age]]</f>
        <v>9</v>
      </c>
      <c r="H423" t="s">
        <v>64</v>
      </c>
      <c r="I423" t="s">
        <v>69</v>
      </c>
      <c r="J423" t="s">
        <v>56</v>
      </c>
      <c r="K423" t="s">
        <v>102</v>
      </c>
      <c r="L423" s="1">
        <v>34802</v>
      </c>
      <c r="M423" s="2">
        <f t="shared" si="18"/>
        <v>1995</v>
      </c>
      <c r="N423" s="3">
        <f t="shared" si="19"/>
        <v>4</v>
      </c>
      <c r="O423" s="3">
        <f t="shared" si="20"/>
        <v>13</v>
      </c>
      <c r="P423">
        <v>50857</v>
      </c>
      <c r="Q423">
        <f>Employee_Data[[#This Row],[Annual Salary]] * (1 + Employee_Data[[#This Row],[Bonus %]])</f>
        <v>50857</v>
      </c>
      <c r="R423">
        <v>0</v>
      </c>
      <c r="S423" t="s">
        <v>112</v>
      </c>
      <c r="T423" t="s">
        <v>113</v>
      </c>
      <c r="U423" s="1"/>
    </row>
    <row r="424" spans="1:21" x14ac:dyDescent="0.25">
      <c r="A424" t="s">
        <v>863</v>
      </c>
      <c r="B424" t="s">
        <v>350</v>
      </c>
      <c r="C424" t="s">
        <v>185</v>
      </c>
      <c r="D424" t="str">
        <f>CONCATENATE(Employee_Data[[#This Row],[First Name]]," ",Employee_Data[[#This Row],[Last Name]])</f>
        <v>Andrew Moore</v>
      </c>
      <c r="E424" t="s">
        <v>28</v>
      </c>
      <c r="F424">
        <v>47</v>
      </c>
      <c r="G424">
        <f>Constante!$A$2-Employee_Data[[#This Row],[Age]]</f>
        <v>18</v>
      </c>
      <c r="H424" t="s">
        <v>225</v>
      </c>
      <c r="I424" t="s">
        <v>81</v>
      </c>
      <c r="J424" t="s">
        <v>30</v>
      </c>
      <c r="K424" t="s">
        <v>40</v>
      </c>
      <c r="L424" s="1">
        <v>36893</v>
      </c>
      <c r="M424" s="2">
        <f t="shared" si="18"/>
        <v>2001</v>
      </c>
      <c r="N424" s="3">
        <f t="shared" si="19"/>
        <v>1</v>
      </c>
      <c r="O424" s="3">
        <f t="shared" si="20"/>
        <v>2</v>
      </c>
      <c r="P424">
        <v>120628</v>
      </c>
      <c r="Q424">
        <f>Employee_Data[[#This Row],[Annual Salary]] * (1 + Employee_Data[[#This Row],[Bonus %]])</f>
        <v>120628</v>
      </c>
      <c r="R424">
        <v>0</v>
      </c>
      <c r="S424" t="s">
        <v>23</v>
      </c>
      <c r="T424" t="s">
        <v>41</v>
      </c>
      <c r="U424" s="1"/>
    </row>
    <row r="425" spans="1:21" x14ac:dyDescent="0.25">
      <c r="A425" t="s">
        <v>864</v>
      </c>
      <c r="B425" t="s">
        <v>865</v>
      </c>
      <c r="C425" t="s">
        <v>866</v>
      </c>
      <c r="D425" t="str">
        <f>CONCATENATE(Employee_Data[[#This Row],[First Name]]," ",Employee_Data[[#This Row],[Last Name]])</f>
        <v>Olivia Harris</v>
      </c>
      <c r="E425" t="s">
        <v>18</v>
      </c>
      <c r="F425">
        <v>63</v>
      </c>
      <c r="G425">
        <f>Constante!$A$2-Employee_Data[[#This Row],[Age]]</f>
        <v>2</v>
      </c>
      <c r="H425" t="s">
        <v>37</v>
      </c>
      <c r="I425" t="s">
        <v>55</v>
      </c>
      <c r="J425" t="s">
        <v>39</v>
      </c>
      <c r="K425" t="s">
        <v>40</v>
      </c>
      <c r="L425" s="1">
        <v>43996</v>
      </c>
      <c r="M425" s="2">
        <f t="shared" si="18"/>
        <v>2020</v>
      </c>
      <c r="N425" s="3">
        <f t="shared" si="19"/>
        <v>6</v>
      </c>
      <c r="O425" s="3">
        <f t="shared" si="20"/>
        <v>14</v>
      </c>
      <c r="P425">
        <v>181216</v>
      </c>
      <c r="Q425">
        <f>Employee_Data[[#This Row],[Annual Salary]] * (1 + Employee_Data[[#This Row],[Bonus %]])</f>
        <v>230144.32</v>
      </c>
      <c r="R425">
        <v>0.27</v>
      </c>
      <c r="S425" t="s">
        <v>23</v>
      </c>
      <c r="T425" t="s">
        <v>105</v>
      </c>
      <c r="U425" s="1"/>
    </row>
    <row r="426" spans="1:21" x14ac:dyDescent="0.25">
      <c r="A426" t="s">
        <v>867</v>
      </c>
      <c r="B426" t="s">
        <v>299</v>
      </c>
      <c r="C426" t="s">
        <v>868</v>
      </c>
      <c r="D426" t="str">
        <f>CONCATENATE(Employee_Data[[#This Row],[First Name]]," ",Employee_Data[[#This Row],[Last Name]])</f>
        <v>Genesis Banks</v>
      </c>
      <c r="E426" t="s">
        <v>18</v>
      </c>
      <c r="F426">
        <v>63</v>
      </c>
      <c r="G426">
        <f>Constante!$A$2-Employee_Data[[#This Row],[Age]]</f>
        <v>2</v>
      </c>
      <c r="H426" t="s">
        <v>64</v>
      </c>
      <c r="I426" t="s">
        <v>38</v>
      </c>
      <c r="J426" t="s">
        <v>56</v>
      </c>
      <c r="K426" t="s">
        <v>40</v>
      </c>
      <c r="L426" s="1">
        <v>40984</v>
      </c>
      <c r="M426" s="2">
        <f t="shared" si="18"/>
        <v>2012</v>
      </c>
      <c r="N426" s="3">
        <f t="shared" si="19"/>
        <v>3</v>
      </c>
      <c r="O426" s="3">
        <f t="shared" si="20"/>
        <v>16</v>
      </c>
      <c r="P426">
        <v>46081</v>
      </c>
      <c r="Q426">
        <f>Employee_Data[[#This Row],[Annual Salary]] * (1 + Employee_Data[[#This Row],[Bonus %]])</f>
        <v>46081</v>
      </c>
      <c r="R426">
        <v>0</v>
      </c>
      <c r="S426" t="s">
        <v>23</v>
      </c>
      <c r="T426" t="s">
        <v>41</v>
      </c>
      <c r="U426" s="1"/>
    </row>
    <row r="427" spans="1:21" x14ac:dyDescent="0.25">
      <c r="A427" t="s">
        <v>869</v>
      </c>
      <c r="B427" t="s">
        <v>870</v>
      </c>
      <c r="C427" t="s">
        <v>589</v>
      </c>
      <c r="D427" t="str">
        <f>CONCATENATE(Employee_Data[[#This Row],[First Name]]," ",Employee_Data[[#This Row],[Last Name]])</f>
        <v>Victoria Johnson</v>
      </c>
      <c r="E427" t="s">
        <v>18</v>
      </c>
      <c r="F427">
        <v>55</v>
      </c>
      <c r="G427">
        <f>Constante!$A$2-Employee_Data[[#This Row],[Age]]</f>
        <v>10</v>
      </c>
      <c r="H427" t="s">
        <v>19</v>
      </c>
      <c r="I427" t="s">
        <v>69</v>
      </c>
      <c r="J427" t="s">
        <v>56</v>
      </c>
      <c r="K427" t="s">
        <v>40</v>
      </c>
      <c r="L427" s="1">
        <v>38135</v>
      </c>
      <c r="M427" s="2">
        <f t="shared" si="18"/>
        <v>2004</v>
      </c>
      <c r="N427" s="3">
        <f t="shared" si="19"/>
        <v>5</v>
      </c>
      <c r="O427" s="3">
        <f t="shared" si="20"/>
        <v>28</v>
      </c>
      <c r="P427">
        <v>159885</v>
      </c>
      <c r="Q427">
        <f>Employee_Data[[#This Row],[Annual Salary]] * (1 + Employee_Data[[#This Row],[Bonus %]])</f>
        <v>179071.2</v>
      </c>
      <c r="R427">
        <v>0.12</v>
      </c>
      <c r="S427" t="s">
        <v>23</v>
      </c>
      <c r="T427" t="s">
        <v>105</v>
      </c>
      <c r="U427" s="1"/>
    </row>
    <row r="428" spans="1:21" x14ac:dyDescent="0.25">
      <c r="A428" t="s">
        <v>871</v>
      </c>
      <c r="B428" t="s">
        <v>872</v>
      </c>
      <c r="C428" t="s">
        <v>485</v>
      </c>
      <c r="D428" t="str">
        <f>CONCATENATE(Employee_Data[[#This Row],[First Name]]," ",Employee_Data[[#This Row],[Last Name]])</f>
        <v>Eloise Griffin</v>
      </c>
      <c r="E428" t="s">
        <v>18</v>
      </c>
      <c r="F428">
        <v>55</v>
      </c>
      <c r="G428">
        <f>Constante!$A$2-Employee_Data[[#This Row],[Age]]</f>
        <v>10</v>
      </c>
      <c r="H428" t="s">
        <v>37</v>
      </c>
      <c r="I428" t="s">
        <v>55</v>
      </c>
      <c r="J428" t="s">
        <v>30</v>
      </c>
      <c r="K428" t="s">
        <v>40</v>
      </c>
      <c r="L428" s="1">
        <v>35001</v>
      </c>
      <c r="M428" s="2">
        <f t="shared" si="18"/>
        <v>1995</v>
      </c>
      <c r="N428" s="3">
        <f t="shared" si="19"/>
        <v>10</v>
      </c>
      <c r="O428" s="3">
        <f t="shared" si="20"/>
        <v>29</v>
      </c>
      <c r="P428">
        <v>153271</v>
      </c>
      <c r="Q428">
        <f>Employee_Data[[#This Row],[Annual Salary]] * (1 + Employee_Data[[#This Row],[Bonus %]])</f>
        <v>176261.65</v>
      </c>
      <c r="R428">
        <v>0.15</v>
      </c>
      <c r="S428" t="s">
        <v>23</v>
      </c>
      <c r="T428" t="s">
        <v>47</v>
      </c>
      <c r="U428" s="1"/>
    </row>
    <row r="429" spans="1:21" x14ac:dyDescent="0.25">
      <c r="A429" t="s">
        <v>873</v>
      </c>
      <c r="B429" t="s">
        <v>700</v>
      </c>
      <c r="C429" t="s">
        <v>91</v>
      </c>
      <c r="D429" t="str">
        <f>CONCATENATE(Employee_Data[[#This Row],[First Name]]," ",Employee_Data[[#This Row],[Last Name]])</f>
        <v>Roman Yang</v>
      </c>
      <c r="E429" t="s">
        <v>28</v>
      </c>
      <c r="F429">
        <v>42</v>
      </c>
      <c r="G429">
        <f>Constante!$A$2-Employee_Data[[#This Row],[Age]]</f>
        <v>23</v>
      </c>
      <c r="H429" t="s">
        <v>60</v>
      </c>
      <c r="I429" t="s">
        <v>76</v>
      </c>
      <c r="J429" t="s">
        <v>30</v>
      </c>
      <c r="K429" t="s">
        <v>31</v>
      </c>
      <c r="L429" s="1">
        <v>40159</v>
      </c>
      <c r="M429" s="2">
        <f t="shared" si="18"/>
        <v>2009</v>
      </c>
      <c r="N429" s="3">
        <f t="shared" si="19"/>
        <v>12</v>
      </c>
      <c r="O429" s="3">
        <f t="shared" si="20"/>
        <v>12</v>
      </c>
      <c r="P429">
        <v>114242</v>
      </c>
      <c r="Q429">
        <f>Employee_Data[[#This Row],[Annual Salary]] * (1 + Employee_Data[[#This Row],[Bonus %]])</f>
        <v>123381.36000000002</v>
      </c>
      <c r="R429">
        <v>0.08</v>
      </c>
      <c r="S429" t="s">
        <v>23</v>
      </c>
      <c r="T429" t="s">
        <v>50</v>
      </c>
      <c r="U429" s="1"/>
    </row>
    <row r="430" spans="1:21" x14ac:dyDescent="0.25">
      <c r="A430" t="s">
        <v>874</v>
      </c>
      <c r="B430" t="s">
        <v>642</v>
      </c>
      <c r="C430" t="s">
        <v>309</v>
      </c>
      <c r="D430" t="str">
        <f>CONCATENATE(Employee_Data[[#This Row],[First Name]]," ",Employee_Data[[#This Row],[Last Name]])</f>
        <v>Clara Huynh</v>
      </c>
      <c r="E430" t="s">
        <v>18</v>
      </c>
      <c r="F430">
        <v>39</v>
      </c>
      <c r="G430">
        <f>Constante!$A$2-Employee_Data[[#This Row],[Age]]</f>
        <v>26</v>
      </c>
      <c r="H430" t="s">
        <v>147</v>
      </c>
      <c r="I430" t="s">
        <v>20</v>
      </c>
      <c r="J430" t="s">
        <v>39</v>
      </c>
      <c r="K430" t="s">
        <v>31</v>
      </c>
      <c r="L430" s="1">
        <v>44153</v>
      </c>
      <c r="M430" s="2">
        <f t="shared" si="18"/>
        <v>2020</v>
      </c>
      <c r="N430" s="3">
        <f t="shared" si="19"/>
        <v>11</v>
      </c>
      <c r="O430" s="3">
        <f t="shared" si="20"/>
        <v>18</v>
      </c>
      <c r="P430">
        <v>48415</v>
      </c>
      <c r="Q430">
        <f>Employee_Data[[#This Row],[Annual Salary]] * (1 + Employee_Data[[#This Row],[Bonus %]])</f>
        <v>48415</v>
      </c>
      <c r="R430">
        <v>0</v>
      </c>
      <c r="S430" t="s">
        <v>32</v>
      </c>
      <c r="T430" t="s">
        <v>88</v>
      </c>
      <c r="U430" s="1"/>
    </row>
    <row r="431" spans="1:21" x14ac:dyDescent="0.25">
      <c r="A431" t="s">
        <v>875</v>
      </c>
      <c r="B431" t="s">
        <v>573</v>
      </c>
      <c r="C431" t="s">
        <v>876</v>
      </c>
      <c r="D431" t="str">
        <f>CONCATENATE(Employee_Data[[#This Row],[First Name]]," ",Employee_Data[[#This Row],[Last Name]])</f>
        <v>Kai Flores</v>
      </c>
      <c r="E431" t="s">
        <v>28</v>
      </c>
      <c r="F431">
        <v>35</v>
      </c>
      <c r="G431">
        <f>Constante!$A$2-Employee_Data[[#This Row],[Age]]</f>
        <v>30</v>
      </c>
      <c r="H431" t="s">
        <v>338</v>
      </c>
      <c r="I431" t="s">
        <v>81</v>
      </c>
      <c r="J431" t="s">
        <v>30</v>
      </c>
      <c r="K431" t="s">
        <v>102</v>
      </c>
      <c r="L431" s="1">
        <v>42878</v>
      </c>
      <c r="M431" s="2">
        <f t="shared" si="18"/>
        <v>2017</v>
      </c>
      <c r="N431" s="3">
        <f t="shared" si="19"/>
        <v>5</v>
      </c>
      <c r="O431" s="3">
        <f t="shared" si="20"/>
        <v>23</v>
      </c>
      <c r="P431">
        <v>65566</v>
      </c>
      <c r="Q431">
        <f>Employee_Data[[#This Row],[Annual Salary]] * (1 + Employee_Data[[#This Row],[Bonus %]])</f>
        <v>65566</v>
      </c>
      <c r="R431">
        <v>0</v>
      </c>
      <c r="S431" t="s">
        <v>23</v>
      </c>
      <c r="T431" t="s">
        <v>24</v>
      </c>
      <c r="U431" s="1"/>
    </row>
    <row r="432" spans="1:21" x14ac:dyDescent="0.25">
      <c r="A432" t="s">
        <v>877</v>
      </c>
      <c r="B432" t="s">
        <v>459</v>
      </c>
      <c r="C432" t="s">
        <v>27</v>
      </c>
      <c r="D432" t="str">
        <f>CONCATENATE(Employee_Data[[#This Row],[First Name]]," ",Employee_Data[[#This Row],[Last Name]])</f>
        <v>Jaxson Dinh</v>
      </c>
      <c r="E432" t="s">
        <v>28</v>
      </c>
      <c r="F432">
        <v>45</v>
      </c>
      <c r="G432">
        <f>Constante!$A$2-Employee_Data[[#This Row],[Age]]</f>
        <v>20</v>
      </c>
      <c r="H432" t="s">
        <v>19</v>
      </c>
      <c r="I432" t="s">
        <v>96</v>
      </c>
      <c r="J432" t="s">
        <v>21</v>
      </c>
      <c r="K432" t="s">
        <v>31</v>
      </c>
      <c r="L432" s="1">
        <v>37014</v>
      </c>
      <c r="M432" s="2">
        <f t="shared" si="18"/>
        <v>2001</v>
      </c>
      <c r="N432" s="3">
        <f t="shared" si="19"/>
        <v>5</v>
      </c>
      <c r="O432" s="3">
        <f t="shared" si="20"/>
        <v>3</v>
      </c>
      <c r="P432">
        <v>147752</v>
      </c>
      <c r="Q432">
        <f>Employee_Data[[#This Row],[Annual Salary]] * (1 + Employee_Data[[#This Row],[Bonus %]])</f>
        <v>165482.24000000002</v>
      </c>
      <c r="R432">
        <v>0.12</v>
      </c>
      <c r="S432" t="s">
        <v>32</v>
      </c>
      <c r="T432" t="s">
        <v>88</v>
      </c>
      <c r="U432" s="1">
        <v>40903</v>
      </c>
    </row>
    <row r="433" spans="1:21" x14ac:dyDescent="0.25">
      <c r="A433" t="s">
        <v>878</v>
      </c>
      <c r="B433" t="s">
        <v>402</v>
      </c>
      <c r="C433" t="s">
        <v>385</v>
      </c>
      <c r="D433" t="str">
        <f>CONCATENATE(Employee_Data[[#This Row],[First Name]]," ",Employee_Data[[#This Row],[Last Name]])</f>
        <v>Sophie Vang</v>
      </c>
      <c r="E433" t="s">
        <v>18</v>
      </c>
      <c r="F433">
        <v>25</v>
      </c>
      <c r="G433">
        <f>Constante!$A$2-Employee_Data[[#This Row],[Age]]</f>
        <v>40</v>
      </c>
      <c r="H433" t="s">
        <v>19</v>
      </c>
      <c r="I433" t="s">
        <v>96</v>
      </c>
      <c r="J433" t="s">
        <v>30</v>
      </c>
      <c r="K433" t="s">
        <v>31</v>
      </c>
      <c r="L433" s="1">
        <v>44453</v>
      </c>
      <c r="M433" s="2">
        <f t="shared" si="18"/>
        <v>2021</v>
      </c>
      <c r="N433" s="3">
        <f t="shared" si="19"/>
        <v>9</v>
      </c>
      <c r="O433" s="3">
        <f t="shared" si="20"/>
        <v>14</v>
      </c>
      <c r="P433">
        <v>13681</v>
      </c>
      <c r="Q433">
        <f>Employee_Data[[#This Row],[Annual Salary]] * (1 + Employee_Data[[#This Row],[Bonus %]])</f>
        <v>15596.340000000002</v>
      </c>
      <c r="R433">
        <v>0.14000000000000001</v>
      </c>
      <c r="S433" t="s">
        <v>32</v>
      </c>
      <c r="T433" t="s">
        <v>33</v>
      </c>
      <c r="U433" s="1"/>
    </row>
    <row r="434" spans="1:21" x14ac:dyDescent="0.25">
      <c r="A434" t="s">
        <v>879</v>
      </c>
      <c r="B434" t="s">
        <v>629</v>
      </c>
      <c r="C434" t="s">
        <v>44</v>
      </c>
      <c r="D434" t="str">
        <f>CONCATENATE(Employee_Data[[#This Row],[First Name]]," ",Employee_Data[[#This Row],[Last Name]])</f>
        <v>Axel Jordan</v>
      </c>
      <c r="E434" t="s">
        <v>28</v>
      </c>
      <c r="F434">
        <v>47</v>
      </c>
      <c r="G434">
        <f>Constante!$A$2-Employee_Data[[#This Row],[Age]]</f>
        <v>18</v>
      </c>
      <c r="H434" t="s">
        <v>64</v>
      </c>
      <c r="I434" t="s">
        <v>55</v>
      </c>
      <c r="J434" t="s">
        <v>56</v>
      </c>
      <c r="K434" t="s">
        <v>40</v>
      </c>
      <c r="L434" s="1">
        <v>41333</v>
      </c>
      <c r="M434" s="2">
        <f t="shared" si="18"/>
        <v>2013</v>
      </c>
      <c r="N434" s="3">
        <f t="shared" si="19"/>
        <v>2</v>
      </c>
      <c r="O434" s="3">
        <f t="shared" si="20"/>
        <v>28</v>
      </c>
      <c r="P434">
        <v>54635</v>
      </c>
      <c r="Q434">
        <f>Employee_Data[[#This Row],[Annual Salary]] * (1 + Employee_Data[[#This Row],[Bonus %]])</f>
        <v>54635</v>
      </c>
      <c r="R434">
        <v>0</v>
      </c>
      <c r="S434" t="s">
        <v>23</v>
      </c>
      <c r="T434" t="s">
        <v>41</v>
      </c>
      <c r="U434" s="1"/>
    </row>
    <row r="435" spans="1:21" x14ac:dyDescent="0.25">
      <c r="A435" t="s">
        <v>880</v>
      </c>
      <c r="B435" t="s">
        <v>257</v>
      </c>
      <c r="C435" t="s">
        <v>557</v>
      </c>
      <c r="D435" t="str">
        <f>CONCATENATE(Employee_Data[[#This Row],[First Name]]," ",Employee_Data[[#This Row],[Last Name]])</f>
        <v>Jade Hunter</v>
      </c>
      <c r="E435" t="s">
        <v>18</v>
      </c>
      <c r="F435">
        <v>42</v>
      </c>
      <c r="G435">
        <f>Constante!$A$2-Employee_Data[[#This Row],[Age]]</f>
        <v>23</v>
      </c>
      <c r="H435" t="s">
        <v>254</v>
      </c>
      <c r="I435" t="s">
        <v>20</v>
      </c>
      <c r="J435" t="s">
        <v>56</v>
      </c>
      <c r="K435" t="s">
        <v>40</v>
      </c>
      <c r="L435" s="1">
        <v>43866</v>
      </c>
      <c r="M435" s="2">
        <f t="shared" si="18"/>
        <v>2020</v>
      </c>
      <c r="N435" s="3">
        <f t="shared" si="19"/>
        <v>2</v>
      </c>
      <c r="O435" s="3">
        <f t="shared" si="20"/>
        <v>5</v>
      </c>
      <c r="P435">
        <v>96636</v>
      </c>
      <c r="Q435">
        <f>Employee_Data[[#This Row],[Annual Salary]] * (1 + Employee_Data[[#This Row],[Bonus %]])</f>
        <v>96636</v>
      </c>
      <c r="R435">
        <v>0</v>
      </c>
      <c r="S435" t="s">
        <v>23</v>
      </c>
      <c r="T435" t="s">
        <v>105</v>
      </c>
      <c r="U435" s="1"/>
    </row>
    <row r="436" spans="1:21" x14ac:dyDescent="0.25">
      <c r="A436" t="s">
        <v>881</v>
      </c>
      <c r="B436" t="s">
        <v>882</v>
      </c>
      <c r="C436" t="s">
        <v>404</v>
      </c>
      <c r="D436" t="str">
        <f>CONCATENATE(Employee_Data[[#This Row],[First Name]]," ",Employee_Data[[#This Row],[Last Name]])</f>
        <v>Lydia Williams</v>
      </c>
      <c r="E436" t="s">
        <v>18</v>
      </c>
      <c r="F436">
        <v>35</v>
      </c>
      <c r="G436">
        <f>Constante!$A$2-Employee_Data[[#This Row],[Age]]</f>
        <v>30</v>
      </c>
      <c r="H436" t="s">
        <v>360</v>
      </c>
      <c r="I436" t="s">
        <v>20</v>
      </c>
      <c r="J436" t="s">
        <v>30</v>
      </c>
      <c r="K436" t="s">
        <v>22</v>
      </c>
      <c r="L436" s="1">
        <v>41941</v>
      </c>
      <c r="M436" s="2">
        <f t="shared" si="18"/>
        <v>2014</v>
      </c>
      <c r="N436" s="3">
        <f t="shared" si="19"/>
        <v>10</v>
      </c>
      <c r="O436" s="3">
        <f t="shared" si="20"/>
        <v>29</v>
      </c>
      <c r="P436">
        <v>91592</v>
      </c>
      <c r="Q436">
        <f>Employee_Data[[#This Row],[Annual Salary]] * (1 + Employee_Data[[#This Row],[Bonus %]])</f>
        <v>91592</v>
      </c>
      <c r="R436">
        <v>0</v>
      </c>
      <c r="S436" t="s">
        <v>23</v>
      </c>
      <c r="T436" t="s">
        <v>41</v>
      </c>
      <c r="U436" s="1"/>
    </row>
    <row r="437" spans="1:21" x14ac:dyDescent="0.25">
      <c r="A437" t="s">
        <v>883</v>
      </c>
      <c r="B437" t="s">
        <v>567</v>
      </c>
      <c r="C437" t="s">
        <v>825</v>
      </c>
      <c r="D437" t="str">
        <f>CONCATENATE(Employee_Data[[#This Row],[First Name]]," ",Employee_Data[[#This Row],[Last Name]])</f>
        <v>Emery Chang</v>
      </c>
      <c r="E437" t="s">
        <v>18</v>
      </c>
      <c r="F437">
        <v>45</v>
      </c>
      <c r="G437">
        <f>Constante!$A$2-Employee_Data[[#This Row],[Age]]</f>
        <v>20</v>
      </c>
      <c r="H437" t="s">
        <v>228</v>
      </c>
      <c r="I437" t="s">
        <v>76</v>
      </c>
      <c r="J437" t="s">
        <v>21</v>
      </c>
      <c r="K437" t="s">
        <v>31</v>
      </c>
      <c r="L437" s="1">
        <v>36755</v>
      </c>
      <c r="M437" s="2">
        <f t="shared" si="18"/>
        <v>2000</v>
      </c>
      <c r="N437" s="3">
        <f t="shared" si="19"/>
        <v>8</v>
      </c>
      <c r="O437" s="3">
        <f t="shared" si="20"/>
        <v>17</v>
      </c>
      <c r="P437">
        <v>55563</v>
      </c>
      <c r="Q437">
        <f>Employee_Data[[#This Row],[Annual Salary]] * (1 + Employee_Data[[#This Row],[Bonus %]])</f>
        <v>55563</v>
      </c>
      <c r="R437">
        <v>0</v>
      </c>
      <c r="S437" t="s">
        <v>32</v>
      </c>
      <c r="T437" t="s">
        <v>166</v>
      </c>
      <c r="U437" s="1"/>
    </row>
    <row r="438" spans="1:21" x14ac:dyDescent="0.25">
      <c r="A438" t="s">
        <v>884</v>
      </c>
      <c r="B438" t="s">
        <v>74</v>
      </c>
      <c r="C438" t="s">
        <v>688</v>
      </c>
      <c r="D438" t="str">
        <f>CONCATENATE(Employee_Data[[#This Row],[First Name]]," ",Employee_Data[[#This Row],[Last Name]])</f>
        <v>Savannah He</v>
      </c>
      <c r="E438" t="s">
        <v>18</v>
      </c>
      <c r="F438">
        <v>52</v>
      </c>
      <c r="G438">
        <f>Constante!$A$2-Employee_Data[[#This Row],[Age]]</f>
        <v>13</v>
      </c>
      <c r="H438" t="s">
        <v>37</v>
      </c>
      <c r="I438" t="s">
        <v>20</v>
      </c>
      <c r="J438" t="s">
        <v>21</v>
      </c>
      <c r="K438" t="s">
        <v>31</v>
      </c>
      <c r="L438" s="1">
        <v>35109</v>
      </c>
      <c r="M438" s="2">
        <f t="shared" si="18"/>
        <v>1996</v>
      </c>
      <c r="N438" s="3">
        <f t="shared" si="19"/>
        <v>2</v>
      </c>
      <c r="O438" s="3">
        <f t="shared" si="20"/>
        <v>14</v>
      </c>
      <c r="P438">
        <v>159724</v>
      </c>
      <c r="Q438">
        <f>Employee_Data[[#This Row],[Annual Salary]] * (1 + Employee_Data[[#This Row],[Bonus %]])</f>
        <v>196460.52</v>
      </c>
      <c r="R438">
        <v>0.23</v>
      </c>
      <c r="S438" t="s">
        <v>32</v>
      </c>
      <c r="T438" t="s">
        <v>140</v>
      </c>
      <c r="U438" s="1"/>
    </row>
    <row r="439" spans="1:21" x14ac:dyDescent="0.25">
      <c r="A439" t="s">
        <v>885</v>
      </c>
      <c r="B439" t="s">
        <v>110</v>
      </c>
      <c r="C439" t="s">
        <v>723</v>
      </c>
      <c r="D439" t="str">
        <f>CONCATENATE(Employee_Data[[#This Row],[First Name]]," ",Employee_Data[[#This Row],[Last Name]])</f>
        <v>Elias Ahmed</v>
      </c>
      <c r="E439" t="s">
        <v>28</v>
      </c>
      <c r="F439">
        <v>57</v>
      </c>
      <c r="G439">
        <f>Constante!$A$2-Employee_Data[[#This Row],[Age]]</f>
        <v>8</v>
      </c>
      <c r="H439" t="s">
        <v>95</v>
      </c>
      <c r="I439" t="s">
        <v>96</v>
      </c>
      <c r="J439" t="s">
        <v>56</v>
      </c>
      <c r="K439" t="s">
        <v>31</v>
      </c>
      <c r="L439" s="1">
        <v>42951</v>
      </c>
      <c r="M439" s="2">
        <f t="shared" si="18"/>
        <v>2017</v>
      </c>
      <c r="N439" s="3">
        <f t="shared" si="19"/>
        <v>8</v>
      </c>
      <c r="O439" s="3">
        <f t="shared" si="20"/>
        <v>4</v>
      </c>
      <c r="P439">
        <v>18319</v>
      </c>
      <c r="Q439">
        <f>Employee_Data[[#This Row],[Annual Salary]] * (1 + Employee_Data[[#This Row],[Bonus %]])</f>
        <v>24913.839999999997</v>
      </c>
      <c r="R439">
        <v>0.36</v>
      </c>
      <c r="S439" t="s">
        <v>23</v>
      </c>
      <c r="T439" t="s">
        <v>41</v>
      </c>
      <c r="U439" s="1"/>
    </row>
    <row r="440" spans="1:21" x14ac:dyDescent="0.25">
      <c r="A440" t="s">
        <v>886</v>
      </c>
      <c r="B440" t="s">
        <v>331</v>
      </c>
      <c r="C440" t="s">
        <v>887</v>
      </c>
      <c r="D440" t="str">
        <f>CONCATENATE(Employee_Data[[#This Row],[First Name]]," ",Employee_Data[[#This Row],[Last Name]])</f>
        <v>Samantha Woods</v>
      </c>
      <c r="E440" t="s">
        <v>18</v>
      </c>
      <c r="F440">
        <v>56</v>
      </c>
      <c r="G440">
        <f>Constante!$A$2-Employee_Data[[#This Row],[Age]]</f>
        <v>9</v>
      </c>
      <c r="H440" t="s">
        <v>64</v>
      </c>
      <c r="I440" t="s">
        <v>69</v>
      </c>
      <c r="J440" t="s">
        <v>39</v>
      </c>
      <c r="K440" t="s">
        <v>40</v>
      </c>
      <c r="L440" s="1">
        <v>43824</v>
      </c>
      <c r="M440" s="2">
        <f t="shared" si="18"/>
        <v>2019</v>
      </c>
      <c r="N440" s="3">
        <f t="shared" si="19"/>
        <v>12</v>
      </c>
      <c r="O440" s="3">
        <f t="shared" si="20"/>
        <v>25</v>
      </c>
      <c r="P440">
        <v>54829</v>
      </c>
      <c r="Q440">
        <f>Employee_Data[[#This Row],[Annual Salary]] * (1 + Employee_Data[[#This Row],[Bonus %]])</f>
        <v>54829</v>
      </c>
      <c r="R440">
        <v>0</v>
      </c>
      <c r="S440" t="s">
        <v>23</v>
      </c>
      <c r="T440" t="s">
        <v>50</v>
      </c>
      <c r="U440" s="1"/>
    </row>
    <row r="441" spans="1:21" x14ac:dyDescent="0.25">
      <c r="A441" t="s">
        <v>888</v>
      </c>
      <c r="B441" t="s">
        <v>629</v>
      </c>
      <c r="C441" t="s">
        <v>279</v>
      </c>
      <c r="D441" t="str">
        <f>CONCATENATE(Employee_Data[[#This Row],[First Name]]," ",Employee_Data[[#This Row],[Last Name]])</f>
        <v>Axel Soto</v>
      </c>
      <c r="E441" t="s">
        <v>28</v>
      </c>
      <c r="F441">
        <v>46</v>
      </c>
      <c r="G441">
        <f>Constante!$A$2-Employee_Data[[#This Row],[Age]]</f>
        <v>19</v>
      </c>
      <c r="H441" t="s">
        <v>132</v>
      </c>
      <c r="I441" t="s">
        <v>81</v>
      </c>
      <c r="J441" t="s">
        <v>56</v>
      </c>
      <c r="K441" t="s">
        <v>102</v>
      </c>
      <c r="L441" s="1">
        <v>38464</v>
      </c>
      <c r="M441" s="2">
        <f t="shared" si="18"/>
        <v>2005</v>
      </c>
      <c r="N441" s="3">
        <f t="shared" si="19"/>
        <v>4</v>
      </c>
      <c r="O441" s="3">
        <f t="shared" si="20"/>
        <v>22</v>
      </c>
      <c r="P441">
        <v>96639</v>
      </c>
      <c r="Q441">
        <f>Employee_Data[[#This Row],[Annual Salary]] * (1 + Employee_Data[[#This Row],[Bonus %]])</f>
        <v>96639</v>
      </c>
      <c r="R441">
        <v>0</v>
      </c>
      <c r="S441" t="s">
        <v>112</v>
      </c>
      <c r="T441" t="s">
        <v>119</v>
      </c>
      <c r="U441" s="1"/>
    </row>
    <row r="442" spans="1:21" x14ac:dyDescent="0.25">
      <c r="A442" t="s">
        <v>889</v>
      </c>
      <c r="B442" t="s">
        <v>312</v>
      </c>
      <c r="C442" t="s">
        <v>143</v>
      </c>
      <c r="D442" t="str">
        <f>CONCATENATE(Employee_Data[[#This Row],[First Name]]," ",Employee_Data[[#This Row],[Last Name]])</f>
        <v>Amelia Choi</v>
      </c>
      <c r="E442" t="s">
        <v>18</v>
      </c>
      <c r="F442">
        <v>43</v>
      </c>
      <c r="G442">
        <f>Constante!$A$2-Employee_Data[[#This Row],[Age]]</f>
        <v>22</v>
      </c>
      <c r="H442" t="s">
        <v>60</v>
      </c>
      <c r="I442" t="s">
        <v>96</v>
      </c>
      <c r="J442" t="s">
        <v>39</v>
      </c>
      <c r="K442" t="s">
        <v>31</v>
      </c>
      <c r="L442" s="1">
        <v>38879</v>
      </c>
      <c r="M442" s="2">
        <f t="shared" si="18"/>
        <v>2006</v>
      </c>
      <c r="N442" s="3">
        <f t="shared" si="19"/>
        <v>6</v>
      </c>
      <c r="O442" s="3">
        <f t="shared" si="20"/>
        <v>11</v>
      </c>
      <c r="P442">
        <v>117278</v>
      </c>
      <c r="Q442">
        <f>Employee_Data[[#This Row],[Annual Salary]] * (1 + Employee_Data[[#This Row],[Bonus %]])</f>
        <v>127833.02</v>
      </c>
      <c r="R442">
        <v>0.09</v>
      </c>
      <c r="S442" t="s">
        <v>23</v>
      </c>
      <c r="T442" t="s">
        <v>65</v>
      </c>
      <c r="U442" s="1"/>
    </row>
    <row r="443" spans="1:21" x14ac:dyDescent="0.25">
      <c r="A443" t="s">
        <v>890</v>
      </c>
      <c r="B443" t="s">
        <v>764</v>
      </c>
      <c r="C443" t="s">
        <v>891</v>
      </c>
      <c r="D443" t="str">
        <f>CONCATENATE(Employee_Data[[#This Row],[First Name]]," ",Employee_Data[[#This Row],[Last Name]])</f>
        <v>Jacob Khan</v>
      </c>
      <c r="E443" t="s">
        <v>28</v>
      </c>
      <c r="F443">
        <v>53</v>
      </c>
      <c r="G443">
        <f>Constante!$A$2-Employee_Data[[#This Row],[Age]]</f>
        <v>12</v>
      </c>
      <c r="H443" t="s">
        <v>45</v>
      </c>
      <c r="I443" t="s">
        <v>20</v>
      </c>
      <c r="J443" t="s">
        <v>39</v>
      </c>
      <c r="K443" t="s">
        <v>31</v>
      </c>
      <c r="L443" s="1">
        <v>39487</v>
      </c>
      <c r="M443" s="2">
        <f t="shared" si="18"/>
        <v>2008</v>
      </c>
      <c r="N443" s="3">
        <f t="shared" si="19"/>
        <v>2</v>
      </c>
      <c r="O443" s="3">
        <f t="shared" si="20"/>
        <v>9</v>
      </c>
      <c r="P443">
        <v>84193</v>
      </c>
      <c r="Q443">
        <f>Employee_Data[[#This Row],[Annual Salary]] * (1 + Employee_Data[[#This Row],[Bonus %]])</f>
        <v>91770.37000000001</v>
      </c>
      <c r="R443">
        <v>0.09</v>
      </c>
      <c r="S443" t="s">
        <v>32</v>
      </c>
      <c r="T443" t="s">
        <v>88</v>
      </c>
      <c r="U443" s="1"/>
    </row>
    <row r="444" spans="1:21" x14ac:dyDescent="0.25">
      <c r="A444" t="s">
        <v>892</v>
      </c>
      <c r="B444" t="s">
        <v>35</v>
      </c>
      <c r="C444" t="s">
        <v>893</v>
      </c>
      <c r="D444" t="str">
        <f>CONCATENATE(Employee_Data[[#This Row],[First Name]]," ",Employee_Data[[#This Row],[Last Name]])</f>
        <v>Luna Taylor</v>
      </c>
      <c r="E444" t="s">
        <v>18</v>
      </c>
      <c r="F444">
        <v>47</v>
      </c>
      <c r="G444">
        <f>Constante!$A$2-Employee_Data[[#This Row],[Age]]</f>
        <v>18</v>
      </c>
      <c r="H444" t="s">
        <v>536</v>
      </c>
      <c r="I444" t="s">
        <v>20</v>
      </c>
      <c r="J444" t="s">
        <v>30</v>
      </c>
      <c r="K444" t="s">
        <v>40</v>
      </c>
      <c r="L444" s="1">
        <v>43309</v>
      </c>
      <c r="M444" s="2">
        <f t="shared" si="18"/>
        <v>2018</v>
      </c>
      <c r="N444" s="3">
        <f t="shared" si="19"/>
        <v>7</v>
      </c>
      <c r="O444" s="3">
        <f t="shared" si="20"/>
        <v>28</v>
      </c>
      <c r="P444">
        <v>87806</v>
      </c>
      <c r="Q444">
        <f>Employee_Data[[#This Row],[Annual Salary]] * (1 + Employee_Data[[#This Row],[Bonus %]])</f>
        <v>87806</v>
      </c>
      <c r="R444">
        <v>0</v>
      </c>
      <c r="S444" t="s">
        <v>23</v>
      </c>
      <c r="T444" t="s">
        <v>24</v>
      </c>
      <c r="U444" s="1"/>
    </row>
    <row r="445" spans="1:21" x14ac:dyDescent="0.25">
      <c r="A445" t="s">
        <v>894</v>
      </c>
      <c r="B445" t="s">
        <v>149</v>
      </c>
      <c r="C445" t="s">
        <v>285</v>
      </c>
      <c r="D445" t="str">
        <f>CONCATENATE(Employee_Data[[#This Row],[First Name]]," ",Employee_Data[[#This Row],[Last Name]])</f>
        <v>Dominic Parker</v>
      </c>
      <c r="E445" t="s">
        <v>28</v>
      </c>
      <c r="F445">
        <v>62</v>
      </c>
      <c r="G445">
        <f>Constante!$A$2-Employee_Data[[#This Row],[Age]]</f>
        <v>3</v>
      </c>
      <c r="H445" t="s">
        <v>271</v>
      </c>
      <c r="I445" t="s">
        <v>81</v>
      </c>
      <c r="J445" t="s">
        <v>21</v>
      </c>
      <c r="K445" t="s">
        <v>40</v>
      </c>
      <c r="L445" s="1">
        <v>40820</v>
      </c>
      <c r="M445" s="2">
        <f t="shared" si="18"/>
        <v>2011</v>
      </c>
      <c r="N445" s="3">
        <f t="shared" si="19"/>
        <v>10</v>
      </c>
      <c r="O445" s="3">
        <f t="shared" si="20"/>
        <v>4</v>
      </c>
      <c r="P445">
        <v>63959</v>
      </c>
      <c r="Q445">
        <f>Employee_Data[[#This Row],[Annual Salary]] * (1 + Employee_Data[[#This Row],[Bonus %]])</f>
        <v>63959</v>
      </c>
      <c r="R445">
        <v>0</v>
      </c>
      <c r="S445" t="s">
        <v>23</v>
      </c>
      <c r="T445" t="s">
        <v>24</v>
      </c>
      <c r="U445" s="1"/>
    </row>
    <row r="446" spans="1:21" x14ac:dyDescent="0.25">
      <c r="A446" t="s">
        <v>895</v>
      </c>
      <c r="B446" t="s">
        <v>152</v>
      </c>
      <c r="C446" t="s">
        <v>693</v>
      </c>
      <c r="D446" t="str">
        <f>CONCATENATE(Employee_Data[[#This Row],[First Name]]," ",Employee_Data[[#This Row],[Last Name]])</f>
        <v>Angel Xiong</v>
      </c>
      <c r="E446" t="s">
        <v>28</v>
      </c>
      <c r="F446">
        <v>35</v>
      </c>
      <c r="G446">
        <f>Constante!$A$2-Employee_Data[[#This Row],[Age]]</f>
        <v>30</v>
      </c>
      <c r="H446" t="s">
        <v>95</v>
      </c>
      <c r="I446" t="s">
        <v>20</v>
      </c>
      <c r="J446" t="s">
        <v>21</v>
      </c>
      <c r="K446" t="s">
        <v>31</v>
      </c>
      <c r="L446" s="1">
        <v>42166</v>
      </c>
      <c r="M446" s="2">
        <f t="shared" si="18"/>
        <v>2015</v>
      </c>
      <c r="N446" s="3">
        <f t="shared" si="19"/>
        <v>6</v>
      </c>
      <c r="O446" s="3">
        <f t="shared" si="20"/>
        <v>11</v>
      </c>
      <c r="P446">
        <v>234723</v>
      </c>
      <c r="Q446">
        <f>Employee_Data[[#This Row],[Annual Salary]] * (1 + Employee_Data[[#This Row],[Bonus %]])</f>
        <v>319223.27999999997</v>
      </c>
      <c r="R446">
        <v>0.36</v>
      </c>
      <c r="S446" t="s">
        <v>32</v>
      </c>
      <c r="T446" t="s">
        <v>88</v>
      </c>
      <c r="U446" s="1"/>
    </row>
    <row r="447" spans="1:21" x14ac:dyDescent="0.25">
      <c r="A447" t="s">
        <v>896</v>
      </c>
      <c r="B447" t="s">
        <v>470</v>
      </c>
      <c r="C447" t="s">
        <v>666</v>
      </c>
      <c r="D447" t="str">
        <f>CONCATENATE(Employee_Data[[#This Row],[First Name]]," ",Employee_Data[[#This Row],[Last Name]])</f>
        <v>Emma Cao</v>
      </c>
      <c r="E447" t="s">
        <v>18</v>
      </c>
      <c r="F447">
        <v>27</v>
      </c>
      <c r="G447">
        <f>Constante!$A$2-Employee_Data[[#This Row],[Age]]</f>
        <v>38</v>
      </c>
      <c r="H447" t="s">
        <v>64</v>
      </c>
      <c r="I447" t="s">
        <v>69</v>
      </c>
      <c r="J447" t="s">
        <v>56</v>
      </c>
      <c r="K447" t="s">
        <v>31</v>
      </c>
      <c r="L447" s="1">
        <v>43701</v>
      </c>
      <c r="M447" s="2">
        <f t="shared" si="18"/>
        <v>2019</v>
      </c>
      <c r="N447" s="3">
        <f t="shared" si="19"/>
        <v>8</v>
      </c>
      <c r="O447" s="3">
        <f t="shared" si="20"/>
        <v>24</v>
      </c>
      <c r="P447">
        <v>50809</v>
      </c>
      <c r="Q447">
        <f>Employee_Data[[#This Row],[Annual Salary]] * (1 + Employee_Data[[#This Row],[Bonus %]])</f>
        <v>50809</v>
      </c>
      <c r="R447">
        <v>0</v>
      </c>
      <c r="S447" t="s">
        <v>32</v>
      </c>
      <c r="T447" t="s">
        <v>33</v>
      </c>
      <c r="U447" s="1"/>
    </row>
    <row r="448" spans="1:21" x14ac:dyDescent="0.25">
      <c r="A448" t="s">
        <v>897</v>
      </c>
      <c r="B448" t="s">
        <v>145</v>
      </c>
      <c r="C448" t="s">
        <v>430</v>
      </c>
      <c r="D448" t="str">
        <f>CONCATENATE(Employee_Data[[#This Row],[First Name]]," ",Employee_Data[[#This Row],[Last Name]])</f>
        <v>Ezekiel Bryant</v>
      </c>
      <c r="E448" t="s">
        <v>28</v>
      </c>
      <c r="F448">
        <v>55</v>
      </c>
      <c r="G448">
        <f>Constante!$A$2-Employee_Data[[#This Row],[Age]]</f>
        <v>10</v>
      </c>
      <c r="H448" t="s">
        <v>49</v>
      </c>
      <c r="I448" t="s">
        <v>38</v>
      </c>
      <c r="J448" t="s">
        <v>30</v>
      </c>
      <c r="K448" t="s">
        <v>40</v>
      </c>
      <c r="L448" s="1">
        <v>37456</v>
      </c>
      <c r="M448" s="2">
        <f t="shared" si="18"/>
        <v>2002</v>
      </c>
      <c r="N448" s="3">
        <f t="shared" si="19"/>
        <v>7</v>
      </c>
      <c r="O448" s="3">
        <f t="shared" si="20"/>
        <v>19</v>
      </c>
      <c r="P448">
        <v>77396</v>
      </c>
      <c r="Q448">
        <f>Employee_Data[[#This Row],[Annual Salary]] * (1 + Employee_Data[[#This Row],[Bonus %]])</f>
        <v>77396</v>
      </c>
      <c r="R448">
        <v>0</v>
      </c>
      <c r="S448" t="s">
        <v>23</v>
      </c>
      <c r="T448" t="s">
        <v>65</v>
      </c>
      <c r="U448" s="1"/>
    </row>
    <row r="449" spans="1:21" x14ac:dyDescent="0.25">
      <c r="A449" t="s">
        <v>898</v>
      </c>
      <c r="B449" t="s">
        <v>899</v>
      </c>
      <c r="C449" t="s">
        <v>900</v>
      </c>
      <c r="D449" t="str">
        <f>CONCATENATE(Employee_Data[[#This Row],[First Name]]," ",Employee_Data[[#This Row],[Last Name]])</f>
        <v>Natalie Hwang</v>
      </c>
      <c r="E449" t="s">
        <v>18</v>
      </c>
      <c r="F449">
        <v>63</v>
      </c>
      <c r="G449">
        <f>Constante!$A$2-Employee_Data[[#This Row],[Age]]</f>
        <v>2</v>
      </c>
      <c r="H449" t="s">
        <v>49</v>
      </c>
      <c r="I449" t="s">
        <v>38</v>
      </c>
      <c r="J449" t="s">
        <v>39</v>
      </c>
      <c r="K449" t="s">
        <v>31</v>
      </c>
      <c r="L449" s="1">
        <v>36525</v>
      </c>
      <c r="M449" s="2">
        <f t="shared" si="18"/>
        <v>1999</v>
      </c>
      <c r="N449" s="3">
        <f t="shared" si="19"/>
        <v>12</v>
      </c>
      <c r="O449" s="3">
        <f t="shared" si="20"/>
        <v>31</v>
      </c>
      <c r="P449">
        <v>89523</v>
      </c>
      <c r="Q449">
        <f>Employee_Data[[#This Row],[Annual Salary]] * (1 + Employee_Data[[#This Row],[Bonus %]])</f>
        <v>89523</v>
      </c>
      <c r="R449">
        <v>0</v>
      </c>
      <c r="S449" t="s">
        <v>23</v>
      </c>
      <c r="T449" t="s">
        <v>50</v>
      </c>
      <c r="U449" s="1"/>
    </row>
    <row r="450" spans="1:21" x14ac:dyDescent="0.25">
      <c r="A450" t="s">
        <v>901</v>
      </c>
      <c r="B450" t="s">
        <v>164</v>
      </c>
      <c r="C450" t="s">
        <v>91</v>
      </c>
      <c r="D450" t="str">
        <f>CONCATENATE(Employee_Data[[#This Row],[First Name]]," ",Employee_Data[[#This Row],[Last Name]])</f>
        <v>Adeline Yang</v>
      </c>
      <c r="E450" t="s">
        <v>18</v>
      </c>
      <c r="F450">
        <v>53</v>
      </c>
      <c r="G450">
        <f>Constante!$A$2-Employee_Data[[#This Row],[Age]]</f>
        <v>12</v>
      </c>
      <c r="H450" t="s">
        <v>254</v>
      </c>
      <c r="I450" t="s">
        <v>20</v>
      </c>
      <c r="J450" t="s">
        <v>56</v>
      </c>
      <c r="K450" t="s">
        <v>31</v>
      </c>
      <c r="L450" s="1">
        <v>40744</v>
      </c>
      <c r="M450" s="2">
        <f t="shared" ref="M450:M513" si="21">YEAR(L450)</f>
        <v>2011</v>
      </c>
      <c r="N450" s="3">
        <f t="shared" ref="N450:N513" si="22">MONTH(L450)</f>
        <v>7</v>
      </c>
      <c r="O450" s="3">
        <f t="shared" ref="O450:O513" si="23">DAY(L450)</f>
        <v>20</v>
      </c>
      <c r="P450">
        <v>86173</v>
      </c>
      <c r="Q450">
        <f>Employee_Data[[#This Row],[Annual Salary]] * (1 + Employee_Data[[#This Row],[Bonus %]])</f>
        <v>86173</v>
      </c>
      <c r="R450">
        <v>0</v>
      </c>
      <c r="S450" t="s">
        <v>32</v>
      </c>
      <c r="T450" t="s">
        <v>33</v>
      </c>
      <c r="U450" s="1"/>
    </row>
    <row r="451" spans="1:21" x14ac:dyDescent="0.25">
      <c r="A451" t="s">
        <v>902</v>
      </c>
      <c r="B451" t="s">
        <v>753</v>
      </c>
      <c r="C451" t="s">
        <v>797</v>
      </c>
      <c r="D451" t="str">
        <f>CONCATENATE(Employee_Data[[#This Row],[First Name]]," ",Employee_Data[[#This Row],[Last Name]])</f>
        <v>Allison Roberts</v>
      </c>
      <c r="E451" t="s">
        <v>18</v>
      </c>
      <c r="F451">
        <v>54</v>
      </c>
      <c r="G451">
        <f>Constante!$A$2-Employee_Data[[#This Row],[Age]]</f>
        <v>11</v>
      </c>
      <c r="H451" t="s">
        <v>95</v>
      </c>
      <c r="I451" t="s">
        <v>55</v>
      </c>
      <c r="J451" t="s">
        <v>30</v>
      </c>
      <c r="K451" t="s">
        <v>22</v>
      </c>
      <c r="L451" s="1">
        <v>36757</v>
      </c>
      <c r="M451" s="2">
        <f t="shared" si="21"/>
        <v>2000</v>
      </c>
      <c r="N451" s="3">
        <f t="shared" si="22"/>
        <v>8</v>
      </c>
      <c r="O451" s="3">
        <f t="shared" si="23"/>
        <v>19</v>
      </c>
      <c r="P451">
        <v>222224</v>
      </c>
      <c r="Q451">
        <f>Employee_Data[[#This Row],[Annual Salary]] * (1 + Employee_Data[[#This Row],[Bonus %]])</f>
        <v>306669.12</v>
      </c>
      <c r="R451">
        <v>0.38</v>
      </c>
      <c r="S451" t="s">
        <v>23</v>
      </c>
      <c r="T451" t="s">
        <v>105</v>
      </c>
      <c r="U451" s="1"/>
    </row>
    <row r="452" spans="1:21" x14ac:dyDescent="0.25">
      <c r="A452" t="s">
        <v>903</v>
      </c>
      <c r="B452" t="s">
        <v>350</v>
      </c>
      <c r="C452" t="s">
        <v>224</v>
      </c>
      <c r="D452" t="str">
        <f>CONCATENATE(Employee_Data[[#This Row],[First Name]]," ",Employee_Data[[#This Row],[Last Name]])</f>
        <v>Andrew Do</v>
      </c>
      <c r="E452" t="s">
        <v>28</v>
      </c>
      <c r="F452">
        <v>43</v>
      </c>
      <c r="G452">
        <f>Constante!$A$2-Employee_Data[[#This Row],[Age]]</f>
        <v>22</v>
      </c>
      <c r="H452" t="s">
        <v>19</v>
      </c>
      <c r="I452" t="s">
        <v>38</v>
      </c>
      <c r="J452" t="s">
        <v>21</v>
      </c>
      <c r="K452" t="s">
        <v>31</v>
      </c>
      <c r="L452" s="1">
        <v>44303</v>
      </c>
      <c r="M452" s="2">
        <f t="shared" si="21"/>
        <v>2021</v>
      </c>
      <c r="N452" s="3">
        <f t="shared" si="22"/>
        <v>4</v>
      </c>
      <c r="O452" s="3">
        <f t="shared" si="23"/>
        <v>17</v>
      </c>
      <c r="P452">
        <v>14614</v>
      </c>
      <c r="Q452">
        <f>Employee_Data[[#This Row],[Annual Salary]] * (1 + Employee_Data[[#This Row],[Bonus %]])</f>
        <v>16806.099999999999</v>
      </c>
      <c r="R452">
        <v>0.15</v>
      </c>
      <c r="S452" t="s">
        <v>23</v>
      </c>
      <c r="T452" t="s">
        <v>24</v>
      </c>
      <c r="U452" s="1"/>
    </row>
    <row r="453" spans="1:21" x14ac:dyDescent="0.25">
      <c r="A453" t="s">
        <v>904</v>
      </c>
      <c r="B453" t="s">
        <v>905</v>
      </c>
      <c r="C453" t="s">
        <v>578</v>
      </c>
      <c r="D453" t="str">
        <f>CONCATENATE(Employee_Data[[#This Row],[First Name]]," ",Employee_Data[[#This Row],[Last Name]])</f>
        <v>Eliana Grant</v>
      </c>
      <c r="E453" t="s">
        <v>18</v>
      </c>
      <c r="F453">
        <v>64</v>
      </c>
      <c r="G453">
        <f>Constante!$A$2-Employee_Data[[#This Row],[Age]]</f>
        <v>1</v>
      </c>
      <c r="H453" t="s">
        <v>139</v>
      </c>
      <c r="I453" t="s">
        <v>81</v>
      </c>
      <c r="J453" t="s">
        <v>39</v>
      </c>
      <c r="K453" t="s">
        <v>40</v>
      </c>
      <c r="L453" s="1">
        <v>34505</v>
      </c>
      <c r="M453" s="2">
        <f t="shared" si="21"/>
        <v>1994</v>
      </c>
      <c r="N453" s="3">
        <f t="shared" si="22"/>
        <v>6</v>
      </c>
      <c r="O453" s="3">
        <f t="shared" si="23"/>
        <v>20</v>
      </c>
      <c r="P453">
        <v>109456</v>
      </c>
      <c r="Q453">
        <f>Employee_Data[[#This Row],[Annual Salary]] * (1 + Employee_Data[[#This Row],[Bonus %]])</f>
        <v>120401.60000000001</v>
      </c>
      <c r="R453">
        <v>0.1</v>
      </c>
      <c r="S453" t="s">
        <v>23</v>
      </c>
      <c r="T453" t="s">
        <v>41</v>
      </c>
      <c r="U453" s="1"/>
    </row>
    <row r="454" spans="1:21" x14ac:dyDescent="0.25">
      <c r="A454" t="s">
        <v>906</v>
      </c>
      <c r="B454" t="s">
        <v>269</v>
      </c>
      <c r="C454" t="s">
        <v>279</v>
      </c>
      <c r="D454" t="str">
        <f>CONCATENATE(Employee_Data[[#This Row],[First Name]]," ",Employee_Data[[#This Row],[Last Name]])</f>
        <v>Mila Soto</v>
      </c>
      <c r="E454" t="s">
        <v>18</v>
      </c>
      <c r="F454">
        <v>65</v>
      </c>
      <c r="G454">
        <f>Constante!$A$2-Employee_Data[[#This Row],[Age]]</f>
        <v>0</v>
      </c>
      <c r="H454" t="s">
        <v>37</v>
      </c>
      <c r="I454" t="s">
        <v>38</v>
      </c>
      <c r="J454" t="s">
        <v>21</v>
      </c>
      <c r="K454" t="s">
        <v>102</v>
      </c>
      <c r="L454" s="1">
        <v>39728</v>
      </c>
      <c r="M454" s="2">
        <f t="shared" si="21"/>
        <v>2008</v>
      </c>
      <c r="N454" s="3">
        <f t="shared" si="22"/>
        <v>10</v>
      </c>
      <c r="O454" s="3">
        <f t="shared" si="23"/>
        <v>7</v>
      </c>
      <c r="P454">
        <v>170221</v>
      </c>
      <c r="Q454">
        <f>Employee_Data[[#This Row],[Annual Salary]] * (1 + Employee_Data[[#This Row],[Bonus %]])</f>
        <v>195754.15</v>
      </c>
      <c r="R454">
        <v>0.15</v>
      </c>
      <c r="S454" t="s">
        <v>112</v>
      </c>
      <c r="T454" t="s">
        <v>113</v>
      </c>
      <c r="U454" s="1"/>
    </row>
    <row r="455" spans="1:21" x14ac:dyDescent="0.25">
      <c r="A455" t="s">
        <v>733</v>
      </c>
      <c r="B455" t="s">
        <v>354</v>
      </c>
      <c r="C455" t="s">
        <v>589</v>
      </c>
      <c r="D455" t="str">
        <f>CONCATENATE(Employee_Data[[#This Row],[First Name]]," ",Employee_Data[[#This Row],[Last Name]])</f>
        <v>Gabriella Johnson</v>
      </c>
      <c r="E455" t="s">
        <v>18</v>
      </c>
      <c r="F455">
        <v>42</v>
      </c>
      <c r="G455">
        <f>Constante!$A$2-Employee_Data[[#This Row],[Age]]</f>
        <v>23</v>
      </c>
      <c r="H455" t="s">
        <v>45</v>
      </c>
      <c r="I455" t="s">
        <v>20</v>
      </c>
      <c r="J455" t="s">
        <v>21</v>
      </c>
      <c r="K455" t="s">
        <v>40</v>
      </c>
      <c r="L455" s="1">
        <v>38777</v>
      </c>
      <c r="M455" s="2">
        <f t="shared" si="21"/>
        <v>2006</v>
      </c>
      <c r="N455" s="3">
        <f t="shared" si="22"/>
        <v>3</v>
      </c>
      <c r="O455" s="3">
        <f t="shared" si="23"/>
        <v>1</v>
      </c>
      <c r="P455">
        <v>97433</v>
      </c>
      <c r="Q455">
        <f>Employee_Data[[#This Row],[Annual Salary]] * (1 + Employee_Data[[#This Row],[Bonus %]])</f>
        <v>102304.65000000001</v>
      </c>
      <c r="R455">
        <v>0.05</v>
      </c>
      <c r="S455" t="s">
        <v>23</v>
      </c>
      <c r="T455" t="s">
        <v>24</v>
      </c>
      <c r="U455" s="1">
        <v>42224</v>
      </c>
    </row>
    <row r="456" spans="1:21" x14ac:dyDescent="0.25">
      <c r="A456" t="s">
        <v>907</v>
      </c>
      <c r="B456" t="s">
        <v>526</v>
      </c>
      <c r="C456" t="s">
        <v>891</v>
      </c>
      <c r="D456" t="str">
        <f>CONCATENATE(Employee_Data[[#This Row],[First Name]]," ",Employee_Data[[#This Row],[Last Name]])</f>
        <v>Jonathan Khan</v>
      </c>
      <c r="E456" t="s">
        <v>28</v>
      </c>
      <c r="F456">
        <v>35</v>
      </c>
      <c r="G456">
        <f>Constante!$A$2-Employee_Data[[#This Row],[Age]]</f>
        <v>30</v>
      </c>
      <c r="H456" t="s">
        <v>54</v>
      </c>
      <c r="I456" t="s">
        <v>55</v>
      </c>
      <c r="J456" t="s">
        <v>30</v>
      </c>
      <c r="K456" t="s">
        <v>31</v>
      </c>
      <c r="L456" s="1">
        <v>41516</v>
      </c>
      <c r="M456" s="2">
        <f t="shared" si="21"/>
        <v>2013</v>
      </c>
      <c r="N456" s="3">
        <f t="shared" si="22"/>
        <v>8</v>
      </c>
      <c r="O456" s="3">
        <f t="shared" si="23"/>
        <v>30</v>
      </c>
      <c r="P456">
        <v>59646</v>
      </c>
      <c r="Q456">
        <f>Employee_Data[[#This Row],[Annual Salary]] * (1 + Employee_Data[[#This Row],[Bonus %]])</f>
        <v>59646</v>
      </c>
      <c r="R456">
        <v>0</v>
      </c>
      <c r="S456" t="s">
        <v>32</v>
      </c>
      <c r="T456" t="s">
        <v>88</v>
      </c>
      <c r="U456" s="1"/>
    </row>
    <row r="457" spans="1:21" x14ac:dyDescent="0.25">
      <c r="A457" t="s">
        <v>908</v>
      </c>
      <c r="B457" t="s">
        <v>110</v>
      </c>
      <c r="C457" t="s">
        <v>108</v>
      </c>
      <c r="D457" t="str">
        <f>CONCATENATE(Employee_Data[[#This Row],[First Name]]," ",Employee_Data[[#This Row],[Last Name]])</f>
        <v>Elias Dang</v>
      </c>
      <c r="E457" t="s">
        <v>28</v>
      </c>
      <c r="F457">
        <v>64</v>
      </c>
      <c r="G457">
        <f>Constante!$A$2-Employee_Data[[#This Row],[Age]]</f>
        <v>1</v>
      </c>
      <c r="H457" t="s">
        <v>37</v>
      </c>
      <c r="I457" t="s">
        <v>81</v>
      </c>
      <c r="J457" t="s">
        <v>39</v>
      </c>
      <c r="K457" t="s">
        <v>31</v>
      </c>
      <c r="L457" s="1">
        <v>34940</v>
      </c>
      <c r="M457" s="2">
        <f t="shared" si="21"/>
        <v>1995</v>
      </c>
      <c r="N457" s="3">
        <f t="shared" si="22"/>
        <v>8</v>
      </c>
      <c r="O457" s="3">
        <f t="shared" si="23"/>
        <v>29</v>
      </c>
      <c r="P457">
        <v>158787</v>
      </c>
      <c r="Q457">
        <f>Employee_Data[[#This Row],[Annual Salary]] * (1 + Employee_Data[[#This Row],[Bonus %]])</f>
        <v>187368.66</v>
      </c>
      <c r="R457">
        <v>0.18</v>
      </c>
      <c r="S457" t="s">
        <v>32</v>
      </c>
      <c r="T457" t="s">
        <v>166</v>
      </c>
      <c r="U457" s="1"/>
    </row>
    <row r="458" spans="1:21" x14ac:dyDescent="0.25">
      <c r="A458" t="s">
        <v>909</v>
      </c>
      <c r="B458" t="s">
        <v>26</v>
      </c>
      <c r="C458" t="s">
        <v>815</v>
      </c>
      <c r="D458" t="str">
        <f>CONCATENATE(Employee_Data[[#This Row],[First Name]]," ",Employee_Data[[#This Row],[Last Name]])</f>
        <v>Theodore Ngo</v>
      </c>
      <c r="E458" t="s">
        <v>28</v>
      </c>
      <c r="F458">
        <v>55</v>
      </c>
      <c r="G458">
        <f>Constante!$A$2-Employee_Data[[#This Row],[Age]]</f>
        <v>10</v>
      </c>
      <c r="H458" t="s">
        <v>80</v>
      </c>
      <c r="I458" t="s">
        <v>81</v>
      </c>
      <c r="J458" t="s">
        <v>21</v>
      </c>
      <c r="K458" t="s">
        <v>31</v>
      </c>
      <c r="L458" s="1">
        <v>43219</v>
      </c>
      <c r="M458" s="2">
        <f t="shared" si="21"/>
        <v>2018</v>
      </c>
      <c r="N458" s="3">
        <f t="shared" si="22"/>
        <v>4</v>
      </c>
      <c r="O458" s="3">
        <f t="shared" si="23"/>
        <v>29</v>
      </c>
      <c r="P458">
        <v>83378</v>
      </c>
      <c r="Q458">
        <f>Employee_Data[[#This Row],[Annual Salary]] * (1 + Employee_Data[[#This Row],[Bonus %]])</f>
        <v>83378</v>
      </c>
      <c r="R458">
        <v>0</v>
      </c>
      <c r="S458" t="s">
        <v>32</v>
      </c>
      <c r="T458" t="s">
        <v>140</v>
      </c>
      <c r="U458" s="1"/>
    </row>
    <row r="459" spans="1:21" x14ac:dyDescent="0.25">
      <c r="A459" t="s">
        <v>910</v>
      </c>
      <c r="B459" t="s">
        <v>98</v>
      </c>
      <c r="C459" t="s">
        <v>655</v>
      </c>
      <c r="D459" t="str">
        <f>CONCATENATE(Employee_Data[[#This Row],[First Name]]," ",Employee_Data[[#This Row],[Last Name]])</f>
        <v>Bella Lopez</v>
      </c>
      <c r="E459" t="s">
        <v>18</v>
      </c>
      <c r="F459">
        <v>32</v>
      </c>
      <c r="G459">
        <f>Constante!$A$2-Employee_Data[[#This Row],[Age]]</f>
        <v>33</v>
      </c>
      <c r="H459" t="s">
        <v>49</v>
      </c>
      <c r="I459" t="s">
        <v>96</v>
      </c>
      <c r="J459" t="s">
        <v>56</v>
      </c>
      <c r="K459" t="s">
        <v>102</v>
      </c>
      <c r="L459" s="1">
        <v>41590</v>
      </c>
      <c r="M459" s="2">
        <f t="shared" si="21"/>
        <v>2013</v>
      </c>
      <c r="N459" s="3">
        <f t="shared" si="22"/>
        <v>11</v>
      </c>
      <c r="O459" s="3">
        <f t="shared" si="23"/>
        <v>12</v>
      </c>
      <c r="P459">
        <v>88895</v>
      </c>
      <c r="Q459">
        <f>Employee_Data[[#This Row],[Annual Salary]] * (1 + Employee_Data[[#This Row],[Bonus %]])</f>
        <v>88895</v>
      </c>
      <c r="R459">
        <v>0</v>
      </c>
      <c r="S459" t="s">
        <v>23</v>
      </c>
      <c r="T459" t="s">
        <v>41</v>
      </c>
      <c r="U459" s="1"/>
    </row>
    <row r="460" spans="1:21" x14ac:dyDescent="0.25">
      <c r="A460" t="s">
        <v>911</v>
      </c>
      <c r="B460" t="s">
        <v>539</v>
      </c>
      <c r="C460" t="s">
        <v>534</v>
      </c>
      <c r="D460" t="str">
        <f>CONCATENATE(Employee_Data[[#This Row],[First Name]]," ",Employee_Data[[#This Row],[Last Name]])</f>
        <v>Luca Truong</v>
      </c>
      <c r="E460" t="s">
        <v>28</v>
      </c>
      <c r="F460">
        <v>45</v>
      </c>
      <c r="G460">
        <f>Constante!$A$2-Employee_Data[[#This Row],[Age]]</f>
        <v>20</v>
      </c>
      <c r="H460" t="s">
        <v>37</v>
      </c>
      <c r="I460" t="s">
        <v>96</v>
      </c>
      <c r="J460" t="s">
        <v>56</v>
      </c>
      <c r="K460" t="s">
        <v>31</v>
      </c>
      <c r="L460" s="1">
        <v>38332</v>
      </c>
      <c r="M460" s="2">
        <f t="shared" si="21"/>
        <v>2004</v>
      </c>
      <c r="N460" s="3">
        <f t="shared" si="22"/>
        <v>12</v>
      </c>
      <c r="O460" s="3">
        <f t="shared" si="23"/>
        <v>11</v>
      </c>
      <c r="P460">
        <v>168846</v>
      </c>
      <c r="Q460">
        <f>Employee_Data[[#This Row],[Annual Salary]] * (1 + Employee_Data[[#This Row],[Bonus %]])</f>
        <v>209369.04</v>
      </c>
      <c r="R460">
        <v>0.24</v>
      </c>
      <c r="S460" t="s">
        <v>32</v>
      </c>
      <c r="T460" t="s">
        <v>33</v>
      </c>
      <c r="U460" s="1"/>
    </row>
    <row r="461" spans="1:21" x14ac:dyDescent="0.25">
      <c r="A461" t="s">
        <v>912</v>
      </c>
      <c r="B461" t="s">
        <v>482</v>
      </c>
      <c r="C461" t="s">
        <v>913</v>
      </c>
      <c r="D461" t="str">
        <f>CONCATENATE(Employee_Data[[#This Row],[First Name]]," ",Employee_Data[[#This Row],[Last Name]])</f>
        <v>Nathan Lau</v>
      </c>
      <c r="E461" t="s">
        <v>28</v>
      </c>
      <c r="F461">
        <v>35</v>
      </c>
      <c r="G461">
        <f>Constante!$A$2-Employee_Data[[#This Row],[Age]]</f>
        <v>30</v>
      </c>
      <c r="H461" t="s">
        <v>228</v>
      </c>
      <c r="I461" t="s">
        <v>76</v>
      </c>
      <c r="J461" t="s">
        <v>21</v>
      </c>
      <c r="K461" t="s">
        <v>31</v>
      </c>
      <c r="L461" s="1">
        <v>40596</v>
      </c>
      <c r="M461" s="2">
        <f t="shared" si="21"/>
        <v>2011</v>
      </c>
      <c r="N461" s="3">
        <f t="shared" si="22"/>
        <v>2</v>
      </c>
      <c r="O461" s="3">
        <f t="shared" si="23"/>
        <v>22</v>
      </c>
      <c r="P461">
        <v>43336</v>
      </c>
      <c r="Q461">
        <f>Employee_Data[[#This Row],[Annual Salary]] * (1 + Employee_Data[[#This Row],[Bonus %]])</f>
        <v>43336</v>
      </c>
      <c r="R461">
        <v>0</v>
      </c>
      <c r="S461" t="s">
        <v>23</v>
      </c>
      <c r="T461" t="s">
        <v>47</v>
      </c>
      <c r="U461" s="1">
        <v>44024</v>
      </c>
    </row>
    <row r="462" spans="1:21" x14ac:dyDescent="0.25">
      <c r="A462" t="s">
        <v>914</v>
      </c>
      <c r="B462" t="s">
        <v>450</v>
      </c>
      <c r="C462" t="s">
        <v>788</v>
      </c>
      <c r="D462" t="str">
        <f>CONCATENATE(Employee_Data[[#This Row],[First Name]]," ",Employee_Data[[#This Row],[Last Name]])</f>
        <v>Henry Campos</v>
      </c>
      <c r="E462" t="s">
        <v>28</v>
      </c>
      <c r="F462">
        <v>38</v>
      </c>
      <c r="G462">
        <f>Constante!$A$2-Employee_Data[[#This Row],[Age]]</f>
        <v>27</v>
      </c>
      <c r="H462" t="s">
        <v>19</v>
      </c>
      <c r="I462" t="s">
        <v>76</v>
      </c>
      <c r="J462" t="s">
        <v>56</v>
      </c>
      <c r="K462" t="s">
        <v>102</v>
      </c>
      <c r="L462" s="1">
        <v>40083</v>
      </c>
      <c r="M462" s="2">
        <f t="shared" si="21"/>
        <v>2009</v>
      </c>
      <c r="N462" s="3">
        <f t="shared" si="22"/>
        <v>9</v>
      </c>
      <c r="O462" s="3">
        <f t="shared" si="23"/>
        <v>27</v>
      </c>
      <c r="P462">
        <v>127801</v>
      </c>
      <c r="Q462">
        <f>Employee_Data[[#This Row],[Annual Salary]] * (1 + Employee_Data[[#This Row],[Bonus %]])</f>
        <v>146971.15</v>
      </c>
      <c r="R462">
        <v>0.15</v>
      </c>
      <c r="S462" t="s">
        <v>23</v>
      </c>
      <c r="T462" t="s">
        <v>50</v>
      </c>
      <c r="U462" s="1"/>
    </row>
    <row r="463" spans="1:21" x14ac:dyDescent="0.25">
      <c r="A463" t="s">
        <v>915</v>
      </c>
      <c r="B463" t="s">
        <v>341</v>
      </c>
      <c r="C463" t="s">
        <v>562</v>
      </c>
      <c r="D463" t="str">
        <f>CONCATENATE(Employee_Data[[#This Row],[First Name]]," ",Employee_Data[[#This Row],[Last Name]])</f>
        <v>Connor Bell</v>
      </c>
      <c r="E463" t="s">
        <v>28</v>
      </c>
      <c r="F463">
        <v>54</v>
      </c>
      <c r="G463">
        <f>Constante!$A$2-Employee_Data[[#This Row],[Age]]</f>
        <v>11</v>
      </c>
      <c r="H463" t="s">
        <v>536</v>
      </c>
      <c r="I463" t="s">
        <v>20</v>
      </c>
      <c r="J463" t="s">
        <v>56</v>
      </c>
      <c r="K463" t="s">
        <v>22</v>
      </c>
      <c r="L463" s="1">
        <v>36617</v>
      </c>
      <c r="M463" s="2">
        <f t="shared" si="21"/>
        <v>2000</v>
      </c>
      <c r="N463" s="3">
        <f t="shared" si="22"/>
        <v>4</v>
      </c>
      <c r="O463" s="3">
        <f t="shared" si="23"/>
        <v>1</v>
      </c>
      <c r="P463">
        <v>76352</v>
      </c>
      <c r="Q463">
        <f>Employee_Data[[#This Row],[Annual Salary]] * (1 + Employee_Data[[#This Row],[Bonus %]])</f>
        <v>76352</v>
      </c>
      <c r="R463">
        <v>0</v>
      </c>
      <c r="S463" t="s">
        <v>23</v>
      </c>
      <c r="T463" t="s">
        <v>47</v>
      </c>
      <c r="U463" s="1"/>
    </row>
    <row r="464" spans="1:21" x14ac:dyDescent="0.25">
      <c r="A464" t="s">
        <v>916</v>
      </c>
      <c r="B464" t="s">
        <v>152</v>
      </c>
      <c r="C464" t="s">
        <v>917</v>
      </c>
      <c r="D464" t="str">
        <f>CONCATENATE(Employee_Data[[#This Row],[First Name]]," ",Employee_Data[[#This Row],[Last Name]])</f>
        <v>Angel Stewart</v>
      </c>
      <c r="E464" t="s">
        <v>28</v>
      </c>
      <c r="F464">
        <v>28</v>
      </c>
      <c r="G464">
        <f>Constante!$A$2-Employee_Data[[#This Row],[Age]]</f>
        <v>37</v>
      </c>
      <c r="H464" t="s">
        <v>95</v>
      </c>
      <c r="I464" t="s">
        <v>38</v>
      </c>
      <c r="J464" t="s">
        <v>56</v>
      </c>
      <c r="K464" t="s">
        <v>40</v>
      </c>
      <c r="L464" s="1">
        <v>43638</v>
      </c>
      <c r="M464" s="2">
        <f t="shared" si="21"/>
        <v>2019</v>
      </c>
      <c r="N464" s="3">
        <f t="shared" si="22"/>
        <v>6</v>
      </c>
      <c r="O464" s="3">
        <f t="shared" si="23"/>
        <v>22</v>
      </c>
      <c r="P464">
        <v>250767</v>
      </c>
      <c r="Q464">
        <f>Employee_Data[[#This Row],[Annual Salary]] * (1 + Employee_Data[[#This Row],[Bonus %]])</f>
        <v>346058.45999999996</v>
      </c>
      <c r="R464">
        <v>0.38</v>
      </c>
      <c r="S464" t="s">
        <v>23</v>
      </c>
      <c r="T464" t="s">
        <v>24</v>
      </c>
      <c r="U464" s="1"/>
    </row>
    <row r="465" spans="1:21" x14ac:dyDescent="0.25">
      <c r="A465" t="s">
        <v>918</v>
      </c>
      <c r="B465" t="s">
        <v>654</v>
      </c>
      <c r="C465" t="s">
        <v>161</v>
      </c>
      <c r="D465" t="str">
        <f>CONCATENATE(Employee_Data[[#This Row],[First Name]]," ",Employee_Data[[#This Row],[Last Name]])</f>
        <v>Landon Brown</v>
      </c>
      <c r="E465" t="s">
        <v>28</v>
      </c>
      <c r="F465">
        <v>26</v>
      </c>
      <c r="G465">
        <f>Constante!$A$2-Employee_Data[[#This Row],[Age]]</f>
        <v>39</v>
      </c>
      <c r="H465" t="s">
        <v>95</v>
      </c>
      <c r="I465" t="s">
        <v>96</v>
      </c>
      <c r="J465" t="s">
        <v>56</v>
      </c>
      <c r="K465" t="s">
        <v>40</v>
      </c>
      <c r="L465" s="1">
        <v>44101</v>
      </c>
      <c r="M465" s="2">
        <f t="shared" si="21"/>
        <v>2020</v>
      </c>
      <c r="N465" s="3">
        <f t="shared" si="22"/>
        <v>9</v>
      </c>
      <c r="O465" s="3">
        <f t="shared" si="23"/>
        <v>27</v>
      </c>
      <c r="P465">
        <v>223055</v>
      </c>
      <c r="Q465">
        <f>Employee_Data[[#This Row],[Annual Salary]] * (1 + Employee_Data[[#This Row],[Bonus %]])</f>
        <v>289971.5</v>
      </c>
      <c r="R465">
        <v>0.3</v>
      </c>
      <c r="S465" t="s">
        <v>23</v>
      </c>
      <c r="T465" t="s">
        <v>105</v>
      </c>
      <c r="U465" s="1"/>
    </row>
    <row r="466" spans="1:21" x14ac:dyDescent="0.25">
      <c r="A466" t="s">
        <v>919</v>
      </c>
      <c r="B466" t="s">
        <v>839</v>
      </c>
      <c r="C466" t="s">
        <v>116</v>
      </c>
      <c r="D466" t="str">
        <f>CONCATENATE(Employee_Data[[#This Row],[First Name]]," ",Employee_Data[[#This Row],[Last Name]])</f>
        <v>Nicholas Rivera</v>
      </c>
      <c r="E466" t="s">
        <v>28</v>
      </c>
      <c r="F466">
        <v>45</v>
      </c>
      <c r="G466">
        <f>Constante!$A$2-Employee_Data[[#This Row],[Age]]</f>
        <v>20</v>
      </c>
      <c r="H466" t="s">
        <v>37</v>
      </c>
      <c r="I466" t="s">
        <v>81</v>
      </c>
      <c r="J466" t="s">
        <v>56</v>
      </c>
      <c r="K466" t="s">
        <v>102</v>
      </c>
      <c r="L466" s="1">
        <v>39185</v>
      </c>
      <c r="M466" s="2">
        <f t="shared" si="21"/>
        <v>2007</v>
      </c>
      <c r="N466" s="3">
        <f t="shared" si="22"/>
        <v>4</v>
      </c>
      <c r="O466" s="3">
        <f t="shared" si="23"/>
        <v>13</v>
      </c>
      <c r="P466">
        <v>18968</v>
      </c>
      <c r="Q466">
        <f>Employee_Data[[#This Row],[Annual Salary]] * (1 + Employee_Data[[#This Row],[Bonus %]])</f>
        <v>23330.639999999999</v>
      </c>
      <c r="R466">
        <v>0.23</v>
      </c>
      <c r="S466" t="s">
        <v>112</v>
      </c>
      <c r="T466" t="s">
        <v>265</v>
      </c>
      <c r="U466" s="1"/>
    </row>
    <row r="467" spans="1:21" x14ac:dyDescent="0.25">
      <c r="A467" t="s">
        <v>920</v>
      </c>
      <c r="B467" t="s">
        <v>192</v>
      </c>
      <c r="C467" t="s">
        <v>435</v>
      </c>
      <c r="D467" t="str">
        <f>CONCATENATE(Employee_Data[[#This Row],[First Name]]," ",Employee_Data[[#This Row],[Last Name]])</f>
        <v>Gabriel Carter</v>
      </c>
      <c r="E467" t="s">
        <v>28</v>
      </c>
      <c r="F467">
        <v>57</v>
      </c>
      <c r="G467">
        <f>Constante!$A$2-Employee_Data[[#This Row],[Age]]</f>
        <v>8</v>
      </c>
      <c r="H467" t="s">
        <v>271</v>
      </c>
      <c r="I467" t="s">
        <v>81</v>
      </c>
      <c r="J467" t="s">
        <v>30</v>
      </c>
      <c r="K467" t="s">
        <v>40</v>
      </c>
      <c r="L467" s="1">
        <v>43299</v>
      </c>
      <c r="M467" s="2">
        <f t="shared" si="21"/>
        <v>2018</v>
      </c>
      <c r="N467" s="3">
        <f t="shared" si="22"/>
        <v>7</v>
      </c>
      <c r="O467" s="3">
        <f t="shared" si="23"/>
        <v>18</v>
      </c>
      <c r="P467">
        <v>71167</v>
      </c>
      <c r="Q467">
        <f>Employee_Data[[#This Row],[Annual Salary]] * (1 + Employee_Data[[#This Row],[Bonus %]])</f>
        <v>71167</v>
      </c>
      <c r="R467">
        <v>0</v>
      </c>
      <c r="S467" t="s">
        <v>23</v>
      </c>
      <c r="T467" t="s">
        <v>105</v>
      </c>
      <c r="U467" s="1"/>
    </row>
    <row r="468" spans="1:21" x14ac:dyDescent="0.25">
      <c r="A468" t="s">
        <v>921</v>
      </c>
      <c r="B468" t="s">
        <v>206</v>
      </c>
      <c r="C468" t="s">
        <v>695</v>
      </c>
      <c r="D468" t="str">
        <f>CONCATENATE(Employee_Data[[#This Row],[First Name]]," ",Employee_Data[[#This Row],[Last Name]])</f>
        <v>Leilani Baker</v>
      </c>
      <c r="E468" t="s">
        <v>18</v>
      </c>
      <c r="F468">
        <v>59</v>
      </c>
      <c r="G468">
        <f>Constante!$A$2-Employee_Data[[#This Row],[Age]]</f>
        <v>6</v>
      </c>
      <c r="H468" t="s">
        <v>29</v>
      </c>
      <c r="I468" t="s">
        <v>20</v>
      </c>
      <c r="J468" t="s">
        <v>39</v>
      </c>
      <c r="K468" t="s">
        <v>40</v>
      </c>
      <c r="L468" s="1">
        <v>40272</v>
      </c>
      <c r="M468" s="2">
        <f t="shared" si="21"/>
        <v>2010</v>
      </c>
      <c r="N468" s="3">
        <f t="shared" si="22"/>
        <v>4</v>
      </c>
      <c r="O468" s="3">
        <f t="shared" si="23"/>
        <v>4</v>
      </c>
      <c r="P468">
        <v>76027</v>
      </c>
      <c r="Q468">
        <f>Employee_Data[[#This Row],[Annual Salary]] * (1 + Employee_Data[[#This Row],[Bonus %]])</f>
        <v>76027</v>
      </c>
      <c r="R468">
        <v>0</v>
      </c>
      <c r="S468" t="s">
        <v>23</v>
      </c>
      <c r="T468" t="s">
        <v>24</v>
      </c>
      <c r="U468" s="1"/>
    </row>
    <row r="469" spans="1:21" x14ac:dyDescent="0.25">
      <c r="A469" t="s">
        <v>922</v>
      </c>
      <c r="B469" t="s">
        <v>814</v>
      </c>
      <c r="C469" t="s">
        <v>876</v>
      </c>
      <c r="D469" t="str">
        <f>CONCATENATE(Employee_Data[[#This Row],[First Name]]," ",Employee_Data[[#This Row],[Last Name]])</f>
        <v>Ian Flores</v>
      </c>
      <c r="E469" t="s">
        <v>28</v>
      </c>
      <c r="F469">
        <v>48</v>
      </c>
      <c r="G469">
        <f>Constante!$A$2-Employee_Data[[#This Row],[Age]]</f>
        <v>17</v>
      </c>
      <c r="H469" t="s">
        <v>37</v>
      </c>
      <c r="I469" t="s">
        <v>81</v>
      </c>
      <c r="J469" t="s">
        <v>56</v>
      </c>
      <c r="K469" t="s">
        <v>102</v>
      </c>
      <c r="L469" s="1">
        <v>43809</v>
      </c>
      <c r="M469" s="2">
        <f t="shared" si="21"/>
        <v>2019</v>
      </c>
      <c r="N469" s="3">
        <f t="shared" si="22"/>
        <v>12</v>
      </c>
      <c r="O469" s="3">
        <f t="shared" si="23"/>
        <v>10</v>
      </c>
      <c r="P469">
        <v>183113</v>
      </c>
      <c r="Q469">
        <f>Employee_Data[[#This Row],[Annual Salary]] * (1 + Employee_Data[[#This Row],[Bonus %]])</f>
        <v>227060.12</v>
      </c>
      <c r="R469">
        <v>0.24</v>
      </c>
      <c r="S469" t="s">
        <v>112</v>
      </c>
      <c r="T469" t="s">
        <v>119</v>
      </c>
      <c r="U469" s="1"/>
    </row>
    <row r="470" spans="1:21" x14ac:dyDescent="0.25">
      <c r="A470" t="s">
        <v>923</v>
      </c>
      <c r="B470" t="s">
        <v>455</v>
      </c>
      <c r="C470" t="s">
        <v>924</v>
      </c>
      <c r="D470" t="str">
        <f>CONCATENATE(Employee_Data[[#This Row],[First Name]]," ",Employee_Data[[#This Row],[Last Name]])</f>
        <v>Hudson Thompson</v>
      </c>
      <c r="E470" t="s">
        <v>28</v>
      </c>
      <c r="F470">
        <v>30</v>
      </c>
      <c r="G470">
        <f>Constante!$A$2-Employee_Data[[#This Row],[Age]]</f>
        <v>35</v>
      </c>
      <c r="H470" t="s">
        <v>153</v>
      </c>
      <c r="I470" t="s">
        <v>69</v>
      </c>
      <c r="J470" t="s">
        <v>30</v>
      </c>
      <c r="K470" t="s">
        <v>22</v>
      </c>
      <c r="L470" s="1">
        <v>44124</v>
      </c>
      <c r="M470" s="2">
        <f t="shared" si="21"/>
        <v>2020</v>
      </c>
      <c r="N470" s="3">
        <f t="shared" si="22"/>
        <v>10</v>
      </c>
      <c r="O470" s="3">
        <f t="shared" si="23"/>
        <v>20</v>
      </c>
      <c r="P470">
        <v>67753</v>
      </c>
      <c r="Q470">
        <f>Employee_Data[[#This Row],[Annual Salary]] * (1 + Employee_Data[[#This Row],[Bonus %]])</f>
        <v>67753</v>
      </c>
      <c r="R470">
        <v>0</v>
      </c>
      <c r="S470" t="s">
        <v>23</v>
      </c>
      <c r="T470" t="s">
        <v>50</v>
      </c>
      <c r="U470" s="1"/>
    </row>
    <row r="471" spans="1:21" x14ac:dyDescent="0.25">
      <c r="A471" t="s">
        <v>925</v>
      </c>
      <c r="B471" t="s">
        <v>814</v>
      </c>
      <c r="C471" t="s">
        <v>926</v>
      </c>
      <c r="D471" t="str">
        <f>CONCATENATE(Employee_Data[[#This Row],[First Name]]," ",Employee_Data[[#This Row],[Last Name]])</f>
        <v>Ian Miller</v>
      </c>
      <c r="E471" t="s">
        <v>28</v>
      </c>
      <c r="F471">
        <v>31</v>
      </c>
      <c r="G471">
        <f>Constante!$A$2-Employee_Data[[#This Row],[Age]]</f>
        <v>34</v>
      </c>
      <c r="H471" t="s">
        <v>45</v>
      </c>
      <c r="I471" t="s">
        <v>20</v>
      </c>
      <c r="J471" t="s">
        <v>56</v>
      </c>
      <c r="K471" t="s">
        <v>22</v>
      </c>
      <c r="L471" s="1">
        <v>42656</v>
      </c>
      <c r="M471" s="2">
        <f t="shared" si="21"/>
        <v>2016</v>
      </c>
      <c r="N471" s="3">
        <f t="shared" si="22"/>
        <v>10</v>
      </c>
      <c r="O471" s="3">
        <f t="shared" si="23"/>
        <v>13</v>
      </c>
      <c r="P471">
        <v>63744</v>
      </c>
      <c r="Q471">
        <f>Employee_Data[[#This Row],[Annual Salary]] * (1 + Employee_Data[[#This Row],[Bonus %]])</f>
        <v>68843.520000000004</v>
      </c>
      <c r="R471">
        <v>0.08</v>
      </c>
      <c r="S471" t="s">
        <v>23</v>
      </c>
      <c r="T471" t="s">
        <v>47</v>
      </c>
      <c r="U471" s="1"/>
    </row>
    <row r="472" spans="1:21" x14ac:dyDescent="0.25">
      <c r="A472" t="s">
        <v>400</v>
      </c>
      <c r="B472" t="s">
        <v>644</v>
      </c>
      <c r="C472" t="s">
        <v>135</v>
      </c>
      <c r="D472" t="str">
        <f>CONCATENATE(Employee_Data[[#This Row],[First Name]]," ",Employee_Data[[#This Row],[Last Name]])</f>
        <v>Harper Chin</v>
      </c>
      <c r="E472" t="s">
        <v>18</v>
      </c>
      <c r="F472">
        <v>50</v>
      </c>
      <c r="G472">
        <f>Constante!$A$2-Employee_Data[[#This Row],[Age]]</f>
        <v>15</v>
      </c>
      <c r="H472" t="s">
        <v>132</v>
      </c>
      <c r="I472" t="s">
        <v>81</v>
      </c>
      <c r="J472" t="s">
        <v>30</v>
      </c>
      <c r="K472" t="s">
        <v>31</v>
      </c>
      <c r="L472" s="1">
        <v>37446</v>
      </c>
      <c r="M472" s="2">
        <f t="shared" si="21"/>
        <v>2002</v>
      </c>
      <c r="N472" s="3">
        <f t="shared" si="22"/>
        <v>7</v>
      </c>
      <c r="O472" s="3">
        <f t="shared" si="23"/>
        <v>9</v>
      </c>
      <c r="P472">
        <v>92209</v>
      </c>
      <c r="Q472">
        <f>Employee_Data[[#This Row],[Annual Salary]] * (1 + Employee_Data[[#This Row],[Bonus %]])</f>
        <v>92209</v>
      </c>
      <c r="R472">
        <v>0</v>
      </c>
      <c r="S472" t="s">
        <v>32</v>
      </c>
      <c r="T472" t="s">
        <v>88</v>
      </c>
      <c r="U472" s="1"/>
    </row>
    <row r="473" spans="1:21" x14ac:dyDescent="0.25">
      <c r="A473" t="s">
        <v>927</v>
      </c>
      <c r="B473" t="s">
        <v>659</v>
      </c>
      <c r="C473" t="s">
        <v>928</v>
      </c>
      <c r="D473" t="str">
        <f>CONCATENATE(Employee_Data[[#This Row],[First Name]]," ",Employee_Data[[#This Row],[Last Name]])</f>
        <v>Santiago f Brooks</v>
      </c>
      <c r="E473" t="s">
        <v>28</v>
      </c>
      <c r="F473">
        <v>51</v>
      </c>
      <c r="G473">
        <f>Constante!$A$2-Employee_Data[[#This Row],[Age]]</f>
        <v>14</v>
      </c>
      <c r="H473" t="s">
        <v>19</v>
      </c>
      <c r="I473" t="s">
        <v>55</v>
      </c>
      <c r="J473" t="s">
        <v>56</v>
      </c>
      <c r="K473" t="s">
        <v>22</v>
      </c>
      <c r="L473" s="1">
        <v>36770</v>
      </c>
      <c r="M473" s="2">
        <f t="shared" si="21"/>
        <v>2000</v>
      </c>
      <c r="N473" s="3">
        <f t="shared" si="22"/>
        <v>9</v>
      </c>
      <c r="O473" s="3">
        <f t="shared" si="23"/>
        <v>1</v>
      </c>
      <c r="P473">
        <v>157487</v>
      </c>
      <c r="Q473">
        <f>Employee_Data[[#This Row],[Annual Salary]] * (1 + Employee_Data[[#This Row],[Bonus %]])</f>
        <v>176385.44</v>
      </c>
      <c r="R473">
        <v>0.12</v>
      </c>
      <c r="S473" t="s">
        <v>23</v>
      </c>
      <c r="T473" t="s">
        <v>50</v>
      </c>
      <c r="U473" s="1"/>
    </row>
    <row r="474" spans="1:21" x14ac:dyDescent="0.25">
      <c r="A474" t="s">
        <v>929</v>
      </c>
      <c r="B474" t="s">
        <v>142</v>
      </c>
      <c r="C474" t="s">
        <v>930</v>
      </c>
      <c r="D474" t="str">
        <f>CONCATENATE(Employee_Data[[#This Row],[First Name]]," ",Employee_Data[[#This Row],[Last Name]])</f>
        <v>Dylan Dominguez</v>
      </c>
      <c r="E474" t="s">
        <v>28</v>
      </c>
      <c r="F474">
        <v>42</v>
      </c>
      <c r="G474">
        <f>Constante!$A$2-Employee_Data[[#This Row],[Age]]</f>
        <v>23</v>
      </c>
      <c r="H474" t="s">
        <v>49</v>
      </c>
      <c r="I474" t="s">
        <v>96</v>
      </c>
      <c r="J474" t="s">
        <v>21</v>
      </c>
      <c r="K474" t="s">
        <v>102</v>
      </c>
      <c r="L474" s="1">
        <v>42101</v>
      </c>
      <c r="M474" s="2">
        <f t="shared" si="21"/>
        <v>2015</v>
      </c>
      <c r="N474" s="3">
        <f t="shared" si="22"/>
        <v>4</v>
      </c>
      <c r="O474" s="3">
        <f t="shared" si="23"/>
        <v>7</v>
      </c>
      <c r="P474">
        <v>99697</v>
      </c>
      <c r="Q474">
        <f>Employee_Data[[#This Row],[Annual Salary]] * (1 + Employee_Data[[#This Row],[Bonus %]])</f>
        <v>99697</v>
      </c>
      <c r="R474">
        <v>0</v>
      </c>
      <c r="S474" t="s">
        <v>112</v>
      </c>
      <c r="T474" t="s">
        <v>119</v>
      </c>
      <c r="U474" s="1"/>
    </row>
    <row r="475" spans="1:21" x14ac:dyDescent="0.25">
      <c r="A475" t="s">
        <v>931</v>
      </c>
      <c r="B475" t="s">
        <v>932</v>
      </c>
      <c r="C475" t="s">
        <v>933</v>
      </c>
      <c r="D475" t="str">
        <f>CONCATENATE(Employee_Data[[#This Row],[First Name]]," ",Employee_Data[[#This Row],[Last Name]])</f>
        <v>Everett Lee</v>
      </c>
      <c r="E475" t="s">
        <v>28</v>
      </c>
      <c r="F475">
        <v>45</v>
      </c>
      <c r="G475">
        <f>Constante!$A$2-Employee_Data[[#This Row],[Age]]</f>
        <v>20</v>
      </c>
      <c r="H475" t="s">
        <v>536</v>
      </c>
      <c r="I475" t="s">
        <v>20</v>
      </c>
      <c r="J475" t="s">
        <v>21</v>
      </c>
      <c r="K475" t="s">
        <v>31</v>
      </c>
      <c r="L475" s="1">
        <v>40235</v>
      </c>
      <c r="M475" s="2">
        <f t="shared" si="21"/>
        <v>2010</v>
      </c>
      <c r="N475" s="3">
        <f t="shared" si="22"/>
        <v>2</v>
      </c>
      <c r="O475" s="3">
        <f t="shared" si="23"/>
        <v>26</v>
      </c>
      <c r="P475">
        <v>9077</v>
      </c>
      <c r="Q475">
        <f>Employee_Data[[#This Row],[Annual Salary]] * (1 + Employee_Data[[#This Row],[Bonus %]])</f>
        <v>9077</v>
      </c>
      <c r="R475">
        <v>0</v>
      </c>
      <c r="S475" t="s">
        <v>23</v>
      </c>
      <c r="T475" t="s">
        <v>105</v>
      </c>
      <c r="U475" s="1"/>
    </row>
    <row r="476" spans="1:21" x14ac:dyDescent="0.25">
      <c r="A476" t="s">
        <v>934</v>
      </c>
      <c r="B476" t="s">
        <v>935</v>
      </c>
      <c r="C476" t="s">
        <v>253</v>
      </c>
      <c r="D476" t="str">
        <f>CONCATENATE(Employee_Data[[#This Row],[First Name]]," ",Employee_Data[[#This Row],[Last Name]])</f>
        <v>Madelyn Mehta</v>
      </c>
      <c r="E476" t="s">
        <v>18</v>
      </c>
      <c r="F476">
        <v>64</v>
      </c>
      <c r="G476">
        <f>Constante!$A$2-Employee_Data[[#This Row],[Age]]</f>
        <v>1</v>
      </c>
      <c r="H476" t="s">
        <v>64</v>
      </c>
      <c r="I476" t="s">
        <v>55</v>
      </c>
      <c r="J476" t="s">
        <v>39</v>
      </c>
      <c r="K476" t="s">
        <v>31</v>
      </c>
      <c r="L476" s="1">
        <v>38380</v>
      </c>
      <c r="M476" s="2">
        <f t="shared" si="21"/>
        <v>2005</v>
      </c>
      <c r="N476" s="3">
        <f t="shared" si="22"/>
        <v>1</v>
      </c>
      <c r="O476" s="3">
        <f t="shared" si="23"/>
        <v>28</v>
      </c>
      <c r="P476">
        <v>55369</v>
      </c>
      <c r="Q476">
        <f>Employee_Data[[#This Row],[Annual Salary]] * (1 + Employee_Data[[#This Row],[Bonus %]])</f>
        <v>55369</v>
      </c>
      <c r="R476">
        <v>0</v>
      </c>
      <c r="S476" t="s">
        <v>23</v>
      </c>
      <c r="T476" t="s">
        <v>50</v>
      </c>
      <c r="U476" s="1"/>
    </row>
    <row r="477" spans="1:21" x14ac:dyDescent="0.25">
      <c r="A477" t="s">
        <v>936</v>
      </c>
      <c r="B477" t="s">
        <v>378</v>
      </c>
      <c r="C477" t="s">
        <v>751</v>
      </c>
      <c r="D477" t="str">
        <f>CONCATENATE(Employee_Data[[#This Row],[First Name]]," ",Employee_Data[[#This Row],[Last Name]])</f>
        <v>Athena Vasquez</v>
      </c>
      <c r="E477" t="s">
        <v>18</v>
      </c>
      <c r="F477">
        <v>59</v>
      </c>
      <c r="G477">
        <f>Constante!$A$2-Employee_Data[[#This Row],[Age]]</f>
        <v>6</v>
      </c>
      <c r="H477" t="s">
        <v>218</v>
      </c>
      <c r="I477" t="s">
        <v>81</v>
      </c>
      <c r="J477" t="s">
        <v>39</v>
      </c>
      <c r="K477" t="s">
        <v>102</v>
      </c>
      <c r="L477" s="1">
        <v>41898</v>
      </c>
      <c r="M477" s="2">
        <f t="shared" si="21"/>
        <v>2014</v>
      </c>
      <c r="N477" s="3">
        <f t="shared" si="22"/>
        <v>9</v>
      </c>
      <c r="O477" s="3">
        <f t="shared" si="23"/>
        <v>16</v>
      </c>
      <c r="P477">
        <v>69578</v>
      </c>
      <c r="Q477">
        <f>Employee_Data[[#This Row],[Annual Salary]] * (1 + Employee_Data[[#This Row],[Bonus %]])</f>
        <v>69578</v>
      </c>
      <c r="R477">
        <v>0</v>
      </c>
      <c r="S477" t="s">
        <v>112</v>
      </c>
      <c r="T477" t="s">
        <v>119</v>
      </c>
      <c r="U477" s="1"/>
    </row>
    <row r="478" spans="1:21" x14ac:dyDescent="0.25">
      <c r="A478" t="s">
        <v>937</v>
      </c>
      <c r="B478" t="s">
        <v>187</v>
      </c>
      <c r="C478" t="s">
        <v>444</v>
      </c>
      <c r="D478" t="str">
        <f>CONCATENATE(Employee_Data[[#This Row],[First Name]]," ",Employee_Data[[#This Row],[Last Name]])</f>
        <v>William Watson</v>
      </c>
      <c r="E478" t="s">
        <v>28</v>
      </c>
      <c r="F478">
        <v>41</v>
      </c>
      <c r="G478">
        <f>Constante!$A$2-Employee_Data[[#This Row],[Age]]</f>
        <v>24</v>
      </c>
      <c r="H478" t="s">
        <v>37</v>
      </c>
      <c r="I478" t="s">
        <v>69</v>
      </c>
      <c r="J478" t="s">
        <v>39</v>
      </c>
      <c r="K478" t="s">
        <v>40</v>
      </c>
      <c r="L478" s="1">
        <v>41429</v>
      </c>
      <c r="M478" s="2">
        <f t="shared" si="21"/>
        <v>2013</v>
      </c>
      <c r="N478" s="3">
        <f t="shared" si="22"/>
        <v>6</v>
      </c>
      <c r="O478" s="3">
        <f t="shared" si="23"/>
        <v>4</v>
      </c>
      <c r="P478">
        <v>167526</v>
      </c>
      <c r="Q478">
        <f>Employee_Data[[#This Row],[Annual Salary]] * (1 + Employee_Data[[#This Row],[Bonus %]])</f>
        <v>211082.76</v>
      </c>
      <c r="R478">
        <v>0.26</v>
      </c>
      <c r="S478" t="s">
        <v>23</v>
      </c>
      <c r="T478" t="s">
        <v>65</v>
      </c>
      <c r="U478" s="1"/>
    </row>
    <row r="479" spans="1:21" x14ac:dyDescent="0.25">
      <c r="A479" t="s">
        <v>938</v>
      </c>
      <c r="B479" t="s">
        <v>86</v>
      </c>
      <c r="C479" t="s">
        <v>939</v>
      </c>
      <c r="D479" t="str">
        <f>CONCATENATE(Employee_Data[[#This Row],[First Name]]," ",Employee_Data[[#This Row],[Last Name]])</f>
        <v>Everleigh Nunez</v>
      </c>
      <c r="E479" t="s">
        <v>18</v>
      </c>
      <c r="F479">
        <v>42</v>
      </c>
      <c r="G479">
        <f>Constante!$A$2-Employee_Data[[#This Row],[Age]]</f>
        <v>23</v>
      </c>
      <c r="H479" t="s">
        <v>218</v>
      </c>
      <c r="I479" t="s">
        <v>81</v>
      </c>
      <c r="J479" t="s">
        <v>39</v>
      </c>
      <c r="K479" t="s">
        <v>102</v>
      </c>
      <c r="L479" s="1">
        <v>44232</v>
      </c>
      <c r="M479" s="2">
        <f t="shared" si="21"/>
        <v>2021</v>
      </c>
      <c r="N479" s="3">
        <f t="shared" si="22"/>
        <v>2</v>
      </c>
      <c r="O479" s="3">
        <f t="shared" si="23"/>
        <v>5</v>
      </c>
      <c r="P479">
        <v>65507</v>
      </c>
      <c r="Q479">
        <f>Employee_Data[[#This Row],[Annual Salary]] * (1 + Employee_Data[[#This Row],[Bonus %]])</f>
        <v>65507</v>
      </c>
      <c r="R479">
        <v>0</v>
      </c>
      <c r="S479" t="s">
        <v>112</v>
      </c>
      <c r="T479" t="s">
        <v>113</v>
      </c>
      <c r="U479" s="1"/>
    </row>
    <row r="480" spans="1:21" x14ac:dyDescent="0.25">
      <c r="A480" t="s">
        <v>940</v>
      </c>
      <c r="B480" t="s">
        <v>746</v>
      </c>
      <c r="C480" t="s">
        <v>288</v>
      </c>
      <c r="D480" t="str">
        <f>CONCATENATE(Employee_Data[[#This Row],[First Name]]," ",Employee_Data[[#This Row],[Last Name]])</f>
        <v>Leo Fernandez</v>
      </c>
      <c r="E480" t="s">
        <v>28</v>
      </c>
      <c r="F480">
        <v>54</v>
      </c>
      <c r="G480">
        <f>Constante!$A$2-Employee_Data[[#This Row],[Age]]</f>
        <v>11</v>
      </c>
      <c r="H480" t="s">
        <v>60</v>
      </c>
      <c r="I480" t="s">
        <v>38</v>
      </c>
      <c r="J480" t="s">
        <v>21</v>
      </c>
      <c r="K480" t="s">
        <v>102</v>
      </c>
      <c r="L480" s="1">
        <v>35913</v>
      </c>
      <c r="M480" s="2">
        <f t="shared" si="21"/>
        <v>1998</v>
      </c>
      <c r="N480" s="3">
        <f t="shared" si="22"/>
        <v>4</v>
      </c>
      <c r="O480" s="3">
        <f t="shared" si="23"/>
        <v>28</v>
      </c>
      <c r="P480">
        <v>108268</v>
      </c>
      <c r="Q480">
        <f>Employee_Data[[#This Row],[Annual Salary]] * (1 + Employee_Data[[#This Row],[Bonus %]])</f>
        <v>118012.12000000001</v>
      </c>
      <c r="R480">
        <v>0.09</v>
      </c>
      <c r="S480" t="s">
        <v>112</v>
      </c>
      <c r="T480" t="s">
        <v>265</v>
      </c>
      <c r="U480" s="1">
        <v>38122</v>
      </c>
    </row>
    <row r="481" spans="1:21" x14ac:dyDescent="0.25">
      <c r="A481" t="s">
        <v>941</v>
      </c>
      <c r="B481" t="s">
        <v>52</v>
      </c>
      <c r="C481" t="s">
        <v>942</v>
      </c>
      <c r="D481" t="str">
        <f>CONCATENATE(Employee_Data[[#This Row],[First Name]]," ",Employee_Data[[#This Row],[Last Name]])</f>
        <v>Joshua Lin</v>
      </c>
      <c r="E481" t="s">
        <v>28</v>
      </c>
      <c r="F481">
        <v>37</v>
      </c>
      <c r="G481">
        <f>Constante!$A$2-Employee_Data[[#This Row],[Age]]</f>
        <v>28</v>
      </c>
      <c r="H481" t="s">
        <v>29</v>
      </c>
      <c r="I481" t="s">
        <v>20</v>
      </c>
      <c r="J481" t="s">
        <v>21</v>
      </c>
      <c r="K481" t="s">
        <v>31</v>
      </c>
      <c r="L481" s="1">
        <v>42405</v>
      </c>
      <c r="M481" s="2">
        <f t="shared" si="21"/>
        <v>2016</v>
      </c>
      <c r="N481" s="3">
        <f t="shared" si="22"/>
        <v>2</v>
      </c>
      <c r="O481" s="3">
        <f t="shared" si="23"/>
        <v>5</v>
      </c>
      <c r="P481">
        <v>80055</v>
      </c>
      <c r="Q481">
        <f>Employee_Data[[#This Row],[Annual Salary]] * (1 + Employee_Data[[#This Row],[Bonus %]])</f>
        <v>80055</v>
      </c>
      <c r="R481">
        <v>0</v>
      </c>
      <c r="S481" t="s">
        <v>32</v>
      </c>
      <c r="T481" t="s">
        <v>140</v>
      </c>
      <c r="U481" s="1"/>
    </row>
    <row r="482" spans="1:21" x14ac:dyDescent="0.25">
      <c r="A482" t="s">
        <v>943</v>
      </c>
      <c r="B482" t="s">
        <v>202</v>
      </c>
      <c r="C482" t="s">
        <v>116</v>
      </c>
      <c r="D482" t="str">
        <f>CONCATENATE(Employee_Data[[#This Row],[First Name]]," ",Employee_Data[[#This Row],[Last Name]])</f>
        <v>Alexander Rivera</v>
      </c>
      <c r="E482" t="s">
        <v>28</v>
      </c>
      <c r="F482">
        <v>58</v>
      </c>
      <c r="G482">
        <f>Constante!$A$2-Employee_Data[[#This Row],[Age]]</f>
        <v>7</v>
      </c>
      <c r="H482" t="s">
        <v>49</v>
      </c>
      <c r="I482" t="s">
        <v>55</v>
      </c>
      <c r="J482" t="s">
        <v>21</v>
      </c>
      <c r="K482" t="s">
        <v>102</v>
      </c>
      <c r="L482" s="1">
        <v>39930</v>
      </c>
      <c r="M482" s="2">
        <f t="shared" si="21"/>
        <v>2009</v>
      </c>
      <c r="N482" s="3">
        <f t="shared" si="22"/>
        <v>4</v>
      </c>
      <c r="O482" s="3">
        <f t="shared" si="23"/>
        <v>27</v>
      </c>
      <c r="P482">
        <v>76802</v>
      </c>
      <c r="Q482">
        <f>Employee_Data[[#This Row],[Annual Salary]] * (1 + Employee_Data[[#This Row],[Bonus %]])</f>
        <v>76802</v>
      </c>
      <c r="R482">
        <v>0</v>
      </c>
      <c r="S482" t="s">
        <v>112</v>
      </c>
      <c r="T482" t="s">
        <v>113</v>
      </c>
      <c r="U482" s="1"/>
    </row>
    <row r="483" spans="1:21" x14ac:dyDescent="0.25">
      <c r="A483" t="s">
        <v>944</v>
      </c>
      <c r="B483" t="s">
        <v>104</v>
      </c>
      <c r="C483" t="s">
        <v>352</v>
      </c>
      <c r="D483" t="str">
        <f>CONCATENATE(Employee_Data[[#This Row],[First Name]]," ",Employee_Data[[#This Row],[Last Name]])</f>
        <v>David Desai</v>
      </c>
      <c r="E483" t="s">
        <v>28</v>
      </c>
      <c r="F483">
        <v>47</v>
      </c>
      <c r="G483">
        <f>Constante!$A$2-Employee_Data[[#This Row],[Age]]</f>
        <v>18</v>
      </c>
      <c r="H483" t="s">
        <v>95</v>
      </c>
      <c r="I483" t="s">
        <v>55</v>
      </c>
      <c r="J483" t="s">
        <v>39</v>
      </c>
      <c r="K483" t="s">
        <v>31</v>
      </c>
      <c r="L483" s="1">
        <v>42696</v>
      </c>
      <c r="M483" s="2">
        <f t="shared" si="21"/>
        <v>2016</v>
      </c>
      <c r="N483" s="3">
        <f t="shared" si="22"/>
        <v>11</v>
      </c>
      <c r="O483" s="3">
        <f t="shared" si="23"/>
        <v>22</v>
      </c>
      <c r="P483">
        <v>253249</v>
      </c>
      <c r="Q483">
        <f>Employee_Data[[#This Row],[Annual Salary]] * (1 + Employee_Data[[#This Row],[Bonus %]])</f>
        <v>331756.19</v>
      </c>
      <c r="R483">
        <v>0.31</v>
      </c>
      <c r="S483" t="s">
        <v>23</v>
      </c>
      <c r="T483" t="s">
        <v>47</v>
      </c>
      <c r="U483" s="1"/>
    </row>
    <row r="484" spans="1:21" x14ac:dyDescent="0.25">
      <c r="A484" t="s">
        <v>194</v>
      </c>
      <c r="B484" t="s">
        <v>513</v>
      </c>
      <c r="C484" t="s">
        <v>854</v>
      </c>
      <c r="D484" t="str">
        <f>CONCATENATE(Employee_Data[[#This Row],[First Name]]," ",Employee_Data[[#This Row],[Last Name]])</f>
        <v>Aubrey Yoon</v>
      </c>
      <c r="E484" t="s">
        <v>18</v>
      </c>
      <c r="F484">
        <v>60</v>
      </c>
      <c r="G484">
        <f>Constante!$A$2-Employee_Data[[#This Row],[Age]]</f>
        <v>5</v>
      </c>
      <c r="H484" t="s">
        <v>179</v>
      </c>
      <c r="I484" t="s">
        <v>76</v>
      </c>
      <c r="J484" t="s">
        <v>21</v>
      </c>
      <c r="K484" t="s">
        <v>31</v>
      </c>
      <c r="L484" s="1">
        <v>38667</v>
      </c>
      <c r="M484" s="2">
        <f t="shared" si="21"/>
        <v>2005</v>
      </c>
      <c r="N484" s="3">
        <f t="shared" si="22"/>
        <v>11</v>
      </c>
      <c r="O484" s="3">
        <f t="shared" si="23"/>
        <v>11</v>
      </c>
      <c r="P484">
        <v>78388</v>
      </c>
      <c r="Q484">
        <f>Employee_Data[[#This Row],[Annual Salary]] * (1 + Employee_Data[[#This Row],[Bonus %]])</f>
        <v>78388</v>
      </c>
      <c r="R484">
        <v>0</v>
      </c>
      <c r="S484" t="s">
        <v>32</v>
      </c>
      <c r="T484" t="s">
        <v>33</v>
      </c>
      <c r="U484" s="1"/>
    </row>
    <row r="485" spans="1:21" x14ac:dyDescent="0.25">
      <c r="A485" t="s">
        <v>584</v>
      </c>
      <c r="B485" t="s">
        <v>344</v>
      </c>
      <c r="C485" t="s">
        <v>161</v>
      </c>
      <c r="D485" t="str">
        <f>CONCATENATE(Employee_Data[[#This Row],[First Name]]," ",Employee_Data[[#This Row],[Last Name]])</f>
        <v>Grayson Brown</v>
      </c>
      <c r="E485" t="s">
        <v>28</v>
      </c>
      <c r="F485">
        <v>38</v>
      </c>
      <c r="G485">
        <f>Constante!$A$2-Employee_Data[[#This Row],[Age]]</f>
        <v>27</v>
      </c>
      <c r="H485" t="s">
        <v>95</v>
      </c>
      <c r="I485" t="s">
        <v>20</v>
      </c>
      <c r="J485" t="s">
        <v>56</v>
      </c>
      <c r="K485" t="s">
        <v>40</v>
      </c>
      <c r="L485" s="1">
        <v>42543</v>
      </c>
      <c r="M485" s="2">
        <f t="shared" si="21"/>
        <v>2016</v>
      </c>
      <c r="N485" s="3">
        <f t="shared" si="22"/>
        <v>6</v>
      </c>
      <c r="O485" s="3">
        <f t="shared" si="23"/>
        <v>22</v>
      </c>
      <c r="P485">
        <v>24987</v>
      </c>
      <c r="Q485">
        <f>Employee_Data[[#This Row],[Annual Salary]] * (1 + Employee_Data[[#This Row],[Bonus %]])</f>
        <v>33482.58</v>
      </c>
      <c r="R485">
        <v>0.34</v>
      </c>
      <c r="S485" t="s">
        <v>23</v>
      </c>
      <c r="T485" t="s">
        <v>41</v>
      </c>
      <c r="U485" s="1"/>
    </row>
    <row r="486" spans="1:21" x14ac:dyDescent="0.25">
      <c r="A486" t="s">
        <v>748</v>
      </c>
      <c r="B486" t="s">
        <v>336</v>
      </c>
      <c r="C486" t="s">
        <v>945</v>
      </c>
      <c r="D486" t="str">
        <f>CONCATENATE(Employee_Data[[#This Row],[First Name]]," ",Employee_Data[[#This Row],[Last Name]])</f>
        <v>Noah Chen</v>
      </c>
      <c r="E486" t="s">
        <v>28</v>
      </c>
      <c r="F486">
        <v>63</v>
      </c>
      <c r="G486">
        <f>Constante!$A$2-Employee_Data[[#This Row],[Age]]</f>
        <v>2</v>
      </c>
      <c r="H486" t="s">
        <v>19</v>
      </c>
      <c r="I486" t="s">
        <v>96</v>
      </c>
      <c r="J486" t="s">
        <v>30</v>
      </c>
      <c r="K486" t="s">
        <v>31</v>
      </c>
      <c r="L486" s="1">
        <v>42064</v>
      </c>
      <c r="M486" s="2">
        <f t="shared" si="21"/>
        <v>2015</v>
      </c>
      <c r="N486" s="3">
        <f t="shared" si="22"/>
        <v>3</v>
      </c>
      <c r="O486" s="3">
        <f t="shared" si="23"/>
        <v>1</v>
      </c>
      <c r="P486">
        <v>148321</v>
      </c>
      <c r="Q486">
        <f>Employee_Data[[#This Row],[Annual Salary]] * (1 + Employee_Data[[#This Row],[Bonus %]])</f>
        <v>170569.15</v>
      </c>
      <c r="R486">
        <v>0.15</v>
      </c>
      <c r="S486" t="s">
        <v>32</v>
      </c>
      <c r="T486" t="s">
        <v>140</v>
      </c>
      <c r="U486" s="1"/>
    </row>
    <row r="487" spans="1:21" x14ac:dyDescent="0.25">
      <c r="A487" t="s">
        <v>946</v>
      </c>
      <c r="B487" t="s">
        <v>531</v>
      </c>
      <c r="C487" t="s">
        <v>947</v>
      </c>
      <c r="D487" t="str">
        <f>CONCATENATE(Employee_Data[[#This Row],[First Name]]," ",Employee_Data[[#This Row],[Last Name]])</f>
        <v>Ella Nguyen</v>
      </c>
      <c r="E487" t="s">
        <v>18</v>
      </c>
      <c r="F487">
        <v>60</v>
      </c>
      <c r="G487">
        <f>Constante!$A$2-Employee_Data[[#This Row],[Age]]</f>
        <v>5</v>
      </c>
      <c r="H487" t="s">
        <v>516</v>
      </c>
      <c r="I487" t="s">
        <v>20</v>
      </c>
      <c r="J487" t="s">
        <v>56</v>
      </c>
      <c r="K487" t="s">
        <v>31</v>
      </c>
      <c r="L487" s="1">
        <v>38027</v>
      </c>
      <c r="M487" s="2">
        <f t="shared" si="21"/>
        <v>2004</v>
      </c>
      <c r="N487" s="3">
        <f t="shared" si="22"/>
        <v>2</v>
      </c>
      <c r="O487" s="3">
        <f t="shared" si="23"/>
        <v>10</v>
      </c>
      <c r="P487">
        <v>90258</v>
      </c>
      <c r="Q487">
        <f>Employee_Data[[#This Row],[Annual Salary]] * (1 + Employee_Data[[#This Row],[Bonus %]])</f>
        <v>90258</v>
      </c>
      <c r="R487">
        <v>0</v>
      </c>
      <c r="S487" t="s">
        <v>32</v>
      </c>
      <c r="T487" t="s">
        <v>33</v>
      </c>
      <c r="U487" s="1"/>
    </row>
    <row r="488" spans="1:21" x14ac:dyDescent="0.25">
      <c r="A488" t="s">
        <v>948</v>
      </c>
      <c r="B488" t="s">
        <v>378</v>
      </c>
      <c r="C488" t="s">
        <v>44</v>
      </c>
      <c r="D488" t="str">
        <f>CONCATENATE(Employee_Data[[#This Row],[First Name]]," ",Employee_Data[[#This Row],[Last Name]])</f>
        <v>Athena Jordan</v>
      </c>
      <c r="E488" t="s">
        <v>18</v>
      </c>
      <c r="F488">
        <v>42</v>
      </c>
      <c r="G488">
        <f>Constante!$A$2-Employee_Data[[#This Row],[Age]]</f>
        <v>23</v>
      </c>
      <c r="H488" t="s">
        <v>360</v>
      </c>
      <c r="I488" t="s">
        <v>20</v>
      </c>
      <c r="J488" t="s">
        <v>30</v>
      </c>
      <c r="K488" t="s">
        <v>22</v>
      </c>
      <c r="L488" s="1">
        <v>40593</v>
      </c>
      <c r="M488" s="2">
        <f t="shared" si="21"/>
        <v>2011</v>
      </c>
      <c r="N488" s="3">
        <f t="shared" si="22"/>
        <v>2</v>
      </c>
      <c r="O488" s="3">
        <f t="shared" si="23"/>
        <v>19</v>
      </c>
      <c r="P488">
        <v>72486</v>
      </c>
      <c r="Q488">
        <f>Employee_Data[[#This Row],[Annual Salary]] * (1 + Employee_Data[[#This Row],[Bonus %]])</f>
        <v>72486</v>
      </c>
      <c r="R488">
        <v>0</v>
      </c>
      <c r="S488" t="s">
        <v>23</v>
      </c>
      <c r="T488" t="s">
        <v>24</v>
      </c>
      <c r="U488" s="1"/>
    </row>
    <row r="489" spans="1:21" x14ac:dyDescent="0.25">
      <c r="A489" t="s">
        <v>949</v>
      </c>
      <c r="B489" t="s">
        <v>950</v>
      </c>
      <c r="C489" t="s">
        <v>437</v>
      </c>
      <c r="D489" t="str">
        <f>CONCATENATE(Employee_Data[[#This Row],[First Name]]," ",Employee_Data[[#This Row],[Last Name]])</f>
        <v>Adrian Ruiz</v>
      </c>
      <c r="E489" t="s">
        <v>28</v>
      </c>
      <c r="F489">
        <v>34</v>
      </c>
      <c r="G489">
        <f>Constante!$A$2-Employee_Data[[#This Row],[Age]]</f>
        <v>31</v>
      </c>
      <c r="H489" t="s">
        <v>49</v>
      </c>
      <c r="I489" t="s">
        <v>38</v>
      </c>
      <c r="J489" t="s">
        <v>56</v>
      </c>
      <c r="K489" t="s">
        <v>102</v>
      </c>
      <c r="L489" s="1">
        <v>41886</v>
      </c>
      <c r="M489" s="2">
        <f t="shared" si="21"/>
        <v>2014</v>
      </c>
      <c r="N489" s="3">
        <f t="shared" si="22"/>
        <v>9</v>
      </c>
      <c r="O489" s="3">
        <f t="shared" si="23"/>
        <v>4</v>
      </c>
      <c r="P489">
        <v>95499</v>
      </c>
      <c r="Q489">
        <f>Employee_Data[[#This Row],[Annual Salary]] * (1 + Employee_Data[[#This Row],[Bonus %]])</f>
        <v>95499</v>
      </c>
      <c r="R489">
        <v>0</v>
      </c>
      <c r="S489" t="s">
        <v>112</v>
      </c>
      <c r="T489" t="s">
        <v>265</v>
      </c>
      <c r="U489" s="1">
        <v>42958</v>
      </c>
    </row>
    <row r="490" spans="1:21" x14ac:dyDescent="0.25">
      <c r="A490" t="s">
        <v>951</v>
      </c>
      <c r="B490" t="s">
        <v>323</v>
      </c>
      <c r="C490" t="s">
        <v>952</v>
      </c>
      <c r="D490" t="str">
        <f>CONCATENATE(Employee_Data[[#This Row],[First Name]]," ",Employee_Data[[#This Row],[Last Name]])</f>
        <v>Zoe Sanchez</v>
      </c>
      <c r="E490" t="s">
        <v>18</v>
      </c>
      <c r="F490">
        <v>53</v>
      </c>
      <c r="G490">
        <f>Constante!$A$2-Employee_Data[[#This Row],[Age]]</f>
        <v>12</v>
      </c>
      <c r="H490" t="s">
        <v>49</v>
      </c>
      <c r="I490" t="s">
        <v>69</v>
      </c>
      <c r="J490" t="s">
        <v>21</v>
      </c>
      <c r="K490" t="s">
        <v>102</v>
      </c>
      <c r="L490" s="1">
        <v>38344</v>
      </c>
      <c r="M490" s="2">
        <f t="shared" si="21"/>
        <v>2004</v>
      </c>
      <c r="N490" s="3">
        <f t="shared" si="22"/>
        <v>12</v>
      </c>
      <c r="O490" s="3">
        <f t="shared" si="23"/>
        <v>23</v>
      </c>
      <c r="P490">
        <v>90212</v>
      </c>
      <c r="Q490">
        <f>Employee_Data[[#This Row],[Annual Salary]] * (1 + Employee_Data[[#This Row],[Bonus %]])</f>
        <v>90212</v>
      </c>
      <c r="R490">
        <v>0</v>
      </c>
      <c r="S490" t="s">
        <v>112</v>
      </c>
      <c r="T490" t="s">
        <v>265</v>
      </c>
      <c r="U490" s="1"/>
    </row>
    <row r="491" spans="1:21" x14ac:dyDescent="0.25">
      <c r="A491" t="s">
        <v>953</v>
      </c>
      <c r="B491" t="s">
        <v>462</v>
      </c>
      <c r="C491" t="s">
        <v>945</v>
      </c>
      <c r="D491" t="str">
        <f>CONCATENATE(Employee_Data[[#This Row],[First Name]]," ",Employee_Data[[#This Row],[Last Name]])</f>
        <v>Jameson Chen</v>
      </c>
      <c r="E491" t="s">
        <v>28</v>
      </c>
      <c r="F491">
        <v>39</v>
      </c>
      <c r="G491">
        <f>Constante!$A$2-Employee_Data[[#This Row],[Age]]</f>
        <v>26</v>
      </c>
      <c r="H491" t="s">
        <v>95</v>
      </c>
      <c r="I491" t="s">
        <v>96</v>
      </c>
      <c r="J491" t="s">
        <v>21</v>
      </c>
      <c r="K491" t="s">
        <v>31</v>
      </c>
      <c r="L491" s="1">
        <v>43804</v>
      </c>
      <c r="M491" s="2">
        <f t="shared" si="21"/>
        <v>2019</v>
      </c>
      <c r="N491" s="3">
        <f t="shared" si="22"/>
        <v>12</v>
      </c>
      <c r="O491" s="3">
        <f t="shared" si="23"/>
        <v>5</v>
      </c>
      <c r="P491">
        <v>254057</v>
      </c>
      <c r="Q491">
        <f>Employee_Data[[#This Row],[Annual Salary]] * (1 + Employee_Data[[#This Row],[Bonus %]])</f>
        <v>353139.23000000004</v>
      </c>
      <c r="R491">
        <v>0.39</v>
      </c>
      <c r="S491" t="s">
        <v>32</v>
      </c>
      <c r="T491" t="s">
        <v>88</v>
      </c>
      <c r="U491" s="1"/>
    </row>
    <row r="492" spans="1:21" x14ac:dyDescent="0.25">
      <c r="A492" t="s">
        <v>954</v>
      </c>
      <c r="B492" t="s">
        <v>771</v>
      </c>
      <c r="C492" t="s">
        <v>279</v>
      </c>
      <c r="D492" t="str">
        <f>CONCATENATE(Employee_Data[[#This Row],[First Name]]," ",Employee_Data[[#This Row],[Last Name]])</f>
        <v>Liliana Soto</v>
      </c>
      <c r="E492" t="s">
        <v>18</v>
      </c>
      <c r="F492">
        <v>58</v>
      </c>
      <c r="G492">
        <f>Constante!$A$2-Employee_Data[[#This Row],[Age]]</f>
        <v>7</v>
      </c>
      <c r="H492" t="s">
        <v>228</v>
      </c>
      <c r="I492" t="s">
        <v>76</v>
      </c>
      <c r="J492" t="s">
        <v>30</v>
      </c>
      <c r="K492" t="s">
        <v>102</v>
      </c>
      <c r="L492" s="1">
        <v>40463</v>
      </c>
      <c r="M492" s="2">
        <f t="shared" si="21"/>
        <v>2010</v>
      </c>
      <c r="N492" s="3">
        <f t="shared" si="22"/>
        <v>10</v>
      </c>
      <c r="O492" s="3">
        <f t="shared" si="23"/>
        <v>12</v>
      </c>
      <c r="P492">
        <v>43001</v>
      </c>
      <c r="Q492">
        <f>Employee_Data[[#This Row],[Annual Salary]] * (1 + Employee_Data[[#This Row],[Bonus %]])</f>
        <v>43001</v>
      </c>
      <c r="R492">
        <v>0</v>
      </c>
      <c r="S492" t="s">
        <v>23</v>
      </c>
      <c r="T492" t="s">
        <v>47</v>
      </c>
      <c r="U492" s="1"/>
    </row>
    <row r="493" spans="1:21" x14ac:dyDescent="0.25">
      <c r="A493" t="s">
        <v>245</v>
      </c>
      <c r="B493" t="s">
        <v>290</v>
      </c>
      <c r="C493" t="s">
        <v>522</v>
      </c>
      <c r="D493" t="str">
        <f>CONCATENATE(Employee_Data[[#This Row],[First Name]]," ",Employee_Data[[#This Row],[Last Name]])</f>
        <v>Lincoln Reyes</v>
      </c>
      <c r="E493" t="s">
        <v>28</v>
      </c>
      <c r="F493">
        <v>60</v>
      </c>
      <c r="G493">
        <f>Constante!$A$2-Employee_Data[[#This Row],[Age]]</f>
        <v>5</v>
      </c>
      <c r="H493" t="s">
        <v>45</v>
      </c>
      <c r="I493" t="s">
        <v>20</v>
      </c>
      <c r="J493" t="s">
        <v>30</v>
      </c>
      <c r="K493" t="s">
        <v>102</v>
      </c>
      <c r="L493" s="1">
        <v>36010</v>
      </c>
      <c r="M493" s="2">
        <f t="shared" si="21"/>
        <v>1998</v>
      </c>
      <c r="N493" s="3">
        <f t="shared" si="22"/>
        <v>8</v>
      </c>
      <c r="O493" s="3">
        <f t="shared" si="23"/>
        <v>3</v>
      </c>
      <c r="P493">
        <v>8512</v>
      </c>
      <c r="Q493">
        <f>Employee_Data[[#This Row],[Annual Salary]] * (1 + Employee_Data[[#This Row],[Bonus %]])</f>
        <v>9278.08</v>
      </c>
      <c r="R493">
        <v>0.09</v>
      </c>
      <c r="S493" t="s">
        <v>23</v>
      </c>
      <c r="T493" t="s">
        <v>24</v>
      </c>
      <c r="U493" s="1"/>
    </row>
    <row r="494" spans="1:21" x14ac:dyDescent="0.25">
      <c r="A494" t="s">
        <v>955</v>
      </c>
      <c r="B494" t="s">
        <v>344</v>
      </c>
      <c r="C494" t="s">
        <v>279</v>
      </c>
      <c r="D494" t="str">
        <f>CONCATENATE(Employee_Data[[#This Row],[First Name]]," ",Employee_Data[[#This Row],[Last Name]])</f>
        <v>Grayson Soto</v>
      </c>
      <c r="E494" t="s">
        <v>28</v>
      </c>
      <c r="F494">
        <v>34</v>
      </c>
      <c r="G494">
        <f>Constante!$A$2-Employee_Data[[#This Row],[Age]]</f>
        <v>31</v>
      </c>
      <c r="H494" t="s">
        <v>228</v>
      </c>
      <c r="I494" t="s">
        <v>76</v>
      </c>
      <c r="J494" t="s">
        <v>30</v>
      </c>
      <c r="K494" t="s">
        <v>102</v>
      </c>
      <c r="L494" s="1">
        <v>42219</v>
      </c>
      <c r="M494" s="2">
        <f t="shared" si="21"/>
        <v>2015</v>
      </c>
      <c r="N494" s="3">
        <f t="shared" si="22"/>
        <v>8</v>
      </c>
      <c r="O494" s="3">
        <f t="shared" si="23"/>
        <v>3</v>
      </c>
      <c r="P494">
        <v>522</v>
      </c>
      <c r="Q494">
        <f>Employee_Data[[#This Row],[Annual Salary]] * (1 + Employee_Data[[#This Row],[Bonus %]])</f>
        <v>522</v>
      </c>
      <c r="R494">
        <v>0</v>
      </c>
      <c r="S494" t="s">
        <v>23</v>
      </c>
      <c r="T494" t="s">
        <v>105</v>
      </c>
      <c r="U494" s="1"/>
    </row>
    <row r="495" spans="1:21" x14ac:dyDescent="0.25">
      <c r="A495" t="s">
        <v>956</v>
      </c>
      <c r="B495" t="s">
        <v>681</v>
      </c>
      <c r="C495" t="s">
        <v>957</v>
      </c>
      <c r="D495" t="str">
        <f>CONCATENATE(Employee_Data[[#This Row],[First Name]]," ",Employee_Data[[#This Row],[Last Name]])</f>
        <v>Julia Morris</v>
      </c>
      <c r="E495" t="s">
        <v>18</v>
      </c>
      <c r="F495">
        <v>60</v>
      </c>
      <c r="G495">
        <f>Constante!$A$2-Employee_Data[[#This Row],[Age]]</f>
        <v>5</v>
      </c>
      <c r="H495" t="s">
        <v>19</v>
      </c>
      <c r="I495" t="s">
        <v>76</v>
      </c>
      <c r="J495" t="s">
        <v>56</v>
      </c>
      <c r="K495" t="s">
        <v>40</v>
      </c>
      <c r="L495" s="1">
        <v>39739</v>
      </c>
      <c r="M495" s="2">
        <f t="shared" si="21"/>
        <v>2008</v>
      </c>
      <c r="N495" s="3">
        <f t="shared" si="22"/>
        <v>10</v>
      </c>
      <c r="O495" s="3">
        <f t="shared" si="23"/>
        <v>18</v>
      </c>
      <c r="P495">
        <v>150855</v>
      </c>
      <c r="Q495">
        <f>Employee_Data[[#This Row],[Annual Salary]] * (1 + Employee_Data[[#This Row],[Bonus %]])</f>
        <v>167449.05000000002</v>
      </c>
      <c r="R495">
        <v>0.11</v>
      </c>
      <c r="S495" t="s">
        <v>23</v>
      </c>
      <c r="T495" t="s">
        <v>50</v>
      </c>
      <c r="U495" s="1"/>
    </row>
    <row r="496" spans="1:21" x14ac:dyDescent="0.25">
      <c r="A496" t="s">
        <v>958</v>
      </c>
      <c r="B496" t="s">
        <v>232</v>
      </c>
      <c r="C496" t="s">
        <v>558</v>
      </c>
      <c r="D496" t="str">
        <f>CONCATENATE(Employee_Data[[#This Row],[First Name]]," ",Employee_Data[[#This Row],[Last Name]])</f>
        <v>Ava Ortiz</v>
      </c>
      <c r="E496" t="s">
        <v>18</v>
      </c>
      <c r="F496">
        <v>53</v>
      </c>
      <c r="G496">
        <f>Constante!$A$2-Employee_Data[[#This Row],[Age]]</f>
        <v>12</v>
      </c>
      <c r="H496" t="s">
        <v>162</v>
      </c>
      <c r="I496" t="s">
        <v>20</v>
      </c>
      <c r="J496" t="s">
        <v>30</v>
      </c>
      <c r="K496" t="s">
        <v>102</v>
      </c>
      <c r="L496" s="1">
        <v>38188</v>
      </c>
      <c r="M496" s="2">
        <f t="shared" si="21"/>
        <v>2004</v>
      </c>
      <c r="N496" s="3">
        <f t="shared" si="22"/>
        <v>7</v>
      </c>
      <c r="O496" s="3">
        <f t="shared" si="23"/>
        <v>20</v>
      </c>
      <c r="P496">
        <v>65702</v>
      </c>
      <c r="Q496">
        <f>Employee_Data[[#This Row],[Annual Salary]] * (1 + Employee_Data[[#This Row],[Bonus %]])</f>
        <v>65702</v>
      </c>
      <c r="R496">
        <v>0</v>
      </c>
      <c r="S496" t="s">
        <v>23</v>
      </c>
      <c r="T496" t="s">
        <v>105</v>
      </c>
      <c r="U496" s="1"/>
    </row>
    <row r="497" spans="1:21" x14ac:dyDescent="0.25">
      <c r="A497" t="s">
        <v>959</v>
      </c>
      <c r="B497" t="s">
        <v>137</v>
      </c>
      <c r="C497" t="s">
        <v>318</v>
      </c>
      <c r="D497" t="str">
        <f>CONCATENATE(Employee_Data[[#This Row],[First Name]]," ",Employee_Data[[#This Row],[Last Name]])</f>
        <v>Carson Chau</v>
      </c>
      <c r="E497" t="s">
        <v>28</v>
      </c>
      <c r="F497">
        <v>58</v>
      </c>
      <c r="G497">
        <f>Constante!$A$2-Employee_Data[[#This Row],[Age]]</f>
        <v>7</v>
      </c>
      <c r="H497" t="s">
        <v>37</v>
      </c>
      <c r="I497" t="s">
        <v>38</v>
      </c>
      <c r="J497" t="s">
        <v>56</v>
      </c>
      <c r="K497" t="s">
        <v>31</v>
      </c>
      <c r="L497" s="1">
        <v>39367</v>
      </c>
      <c r="M497" s="2">
        <f t="shared" si="21"/>
        <v>2007</v>
      </c>
      <c r="N497" s="3">
        <f t="shared" si="22"/>
        <v>10</v>
      </c>
      <c r="O497" s="3">
        <f t="shared" si="23"/>
        <v>12</v>
      </c>
      <c r="P497">
        <v>162038</v>
      </c>
      <c r="Q497">
        <f>Employee_Data[[#This Row],[Annual Salary]] * (1 + Employee_Data[[#This Row],[Bonus %]])</f>
        <v>200927.12</v>
      </c>
      <c r="R497">
        <v>0.24</v>
      </c>
      <c r="S497" t="s">
        <v>32</v>
      </c>
      <c r="T497" t="s">
        <v>33</v>
      </c>
      <c r="U497" s="1"/>
    </row>
    <row r="498" spans="1:21" x14ac:dyDescent="0.25">
      <c r="A498" t="s">
        <v>960</v>
      </c>
      <c r="B498" t="s">
        <v>677</v>
      </c>
      <c r="C498" t="s">
        <v>945</v>
      </c>
      <c r="D498" t="str">
        <f>CONCATENATE(Employee_Data[[#This Row],[First Name]]," ",Employee_Data[[#This Row],[Last Name]])</f>
        <v>Lillian Chen</v>
      </c>
      <c r="E498" t="s">
        <v>18</v>
      </c>
      <c r="F498">
        <v>25</v>
      </c>
      <c r="G498">
        <f>Constante!$A$2-Employee_Data[[#This Row],[Age]]</f>
        <v>40</v>
      </c>
      <c r="H498" t="s">
        <v>19</v>
      </c>
      <c r="I498" t="s">
        <v>96</v>
      </c>
      <c r="J498" t="s">
        <v>21</v>
      </c>
      <c r="K498" t="s">
        <v>31</v>
      </c>
      <c r="L498" s="1">
        <v>43930</v>
      </c>
      <c r="M498" s="2">
        <f t="shared" si="21"/>
        <v>2020</v>
      </c>
      <c r="N498" s="3">
        <f t="shared" si="22"/>
        <v>4</v>
      </c>
      <c r="O498" s="3">
        <f t="shared" si="23"/>
        <v>9</v>
      </c>
      <c r="P498">
        <v>157057</v>
      </c>
      <c r="Q498">
        <f>Employee_Data[[#This Row],[Annual Salary]] * (1 + Employee_Data[[#This Row],[Bonus %]])</f>
        <v>172762.7</v>
      </c>
      <c r="R498">
        <v>0.1</v>
      </c>
      <c r="S498" t="s">
        <v>23</v>
      </c>
      <c r="T498" t="s">
        <v>105</v>
      </c>
      <c r="U498" s="1"/>
    </row>
    <row r="499" spans="1:21" x14ac:dyDescent="0.25">
      <c r="A499" t="s">
        <v>961</v>
      </c>
      <c r="B499" t="s">
        <v>962</v>
      </c>
      <c r="C499" t="s">
        <v>217</v>
      </c>
      <c r="D499" t="str">
        <f>CONCATENATE(Employee_Data[[#This Row],[First Name]]," ",Employee_Data[[#This Row],[Last Name]])</f>
        <v>Josiah Lewis</v>
      </c>
      <c r="E499" t="s">
        <v>28</v>
      </c>
      <c r="F499">
        <v>46</v>
      </c>
      <c r="G499">
        <f>Constante!$A$2-Employee_Data[[#This Row],[Age]]</f>
        <v>19</v>
      </c>
      <c r="H499" t="s">
        <v>60</v>
      </c>
      <c r="I499" t="s">
        <v>20</v>
      </c>
      <c r="J499" t="s">
        <v>21</v>
      </c>
      <c r="K499" t="s">
        <v>40</v>
      </c>
      <c r="L499" s="1">
        <v>44419</v>
      </c>
      <c r="M499" s="2">
        <f t="shared" si="21"/>
        <v>2021</v>
      </c>
      <c r="N499" s="3">
        <f t="shared" si="22"/>
        <v>8</v>
      </c>
      <c r="O499" s="3">
        <f t="shared" si="23"/>
        <v>11</v>
      </c>
      <c r="P499">
        <v>127559</v>
      </c>
      <c r="Q499">
        <f>Employee_Data[[#This Row],[Annual Salary]] * (1 + Employee_Data[[#This Row],[Bonus %]])</f>
        <v>140314.90000000002</v>
      </c>
      <c r="R499">
        <v>0.1</v>
      </c>
      <c r="S499" t="s">
        <v>23</v>
      </c>
      <c r="T499" t="s">
        <v>47</v>
      </c>
      <c r="U499" s="1"/>
    </row>
    <row r="500" spans="1:21" x14ac:dyDescent="0.25">
      <c r="A500" t="s">
        <v>963</v>
      </c>
      <c r="B500" t="s">
        <v>964</v>
      </c>
      <c r="C500" t="s">
        <v>84</v>
      </c>
      <c r="D500" t="str">
        <f>CONCATENATE(Employee_Data[[#This Row],[First Name]]," ",Employee_Data[[#This Row],[Last Name]])</f>
        <v>Claire Jones</v>
      </c>
      <c r="E500" t="s">
        <v>18</v>
      </c>
      <c r="F500">
        <v>39</v>
      </c>
      <c r="G500">
        <f>Constante!$A$2-Employee_Data[[#This Row],[Age]]</f>
        <v>26</v>
      </c>
      <c r="H500" t="s">
        <v>218</v>
      </c>
      <c r="I500" t="s">
        <v>81</v>
      </c>
      <c r="J500" t="s">
        <v>56</v>
      </c>
      <c r="K500" t="s">
        <v>40</v>
      </c>
      <c r="L500" s="1">
        <v>43536</v>
      </c>
      <c r="M500" s="2">
        <f t="shared" si="21"/>
        <v>2019</v>
      </c>
      <c r="N500" s="3">
        <f t="shared" si="22"/>
        <v>3</v>
      </c>
      <c r="O500" s="3">
        <f t="shared" si="23"/>
        <v>12</v>
      </c>
      <c r="P500">
        <v>62644</v>
      </c>
      <c r="Q500">
        <f>Employee_Data[[#This Row],[Annual Salary]] * (1 + Employee_Data[[#This Row],[Bonus %]])</f>
        <v>62644</v>
      </c>
      <c r="R500">
        <v>0</v>
      </c>
      <c r="S500" t="s">
        <v>23</v>
      </c>
      <c r="T500" t="s">
        <v>24</v>
      </c>
      <c r="U500" s="1"/>
    </row>
    <row r="501" spans="1:21" x14ac:dyDescent="0.25">
      <c r="A501" t="s">
        <v>965</v>
      </c>
      <c r="B501" t="s">
        <v>498</v>
      </c>
      <c r="C501" t="s">
        <v>138</v>
      </c>
      <c r="D501" t="str">
        <f>CONCATENATE(Employee_Data[[#This Row],[First Name]]," ",Employee_Data[[#This Row],[Last Name]])</f>
        <v>Jeremiah Lu</v>
      </c>
      <c r="E501" t="s">
        <v>28</v>
      </c>
      <c r="F501">
        <v>50</v>
      </c>
      <c r="G501">
        <f>Constante!$A$2-Employee_Data[[#This Row],[Age]]</f>
        <v>15</v>
      </c>
      <c r="H501" t="s">
        <v>304</v>
      </c>
      <c r="I501" t="s">
        <v>20</v>
      </c>
      <c r="J501" t="s">
        <v>30</v>
      </c>
      <c r="K501" t="s">
        <v>31</v>
      </c>
      <c r="L501" s="1">
        <v>36956</v>
      </c>
      <c r="M501" s="2">
        <f t="shared" si="21"/>
        <v>2001</v>
      </c>
      <c r="N501" s="3">
        <f t="shared" si="22"/>
        <v>3</v>
      </c>
      <c r="O501" s="3">
        <f t="shared" si="23"/>
        <v>6</v>
      </c>
      <c r="P501">
        <v>73907</v>
      </c>
      <c r="Q501">
        <f>Employee_Data[[#This Row],[Annual Salary]] * (1 + Employee_Data[[#This Row],[Bonus %]])</f>
        <v>73907</v>
      </c>
      <c r="R501">
        <v>0</v>
      </c>
      <c r="S501" t="s">
        <v>32</v>
      </c>
      <c r="T501" t="s">
        <v>88</v>
      </c>
      <c r="U501" s="1"/>
    </row>
    <row r="502" spans="1:21" x14ac:dyDescent="0.25">
      <c r="A502" t="s">
        <v>966</v>
      </c>
      <c r="B502" t="s">
        <v>359</v>
      </c>
      <c r="C502" t="s">
        <v>491</v>
      </c>
      <c r="D502" t="str">
        <f>CONCATENATE(Employee_Data[[#This Row],[First Name]]," ",Employee_Data[[#This Row],[Last Name]])</f>
        <v>Nova Hill</v>
      </c>
      <c r="E502" t="s">
        <v>18</v>
      </c>
      <c r="F502">
        <v>56</v>
      </c>
      <c r="G502">
        <f>Constante!$A$2-Employee_Data[[#This Row],[Age]]</f>
        <v>9</v>
      </c>
      <c r="H502" t="s">
        <v>49</v>
      </c>
      <c r="I502" t="s">
        <v>69</v>
      </c>
      <c r="J502" t="s">
        <v>30</v>
      </c>
      <c r="K502" t="s">
        <v>40</v>
      </c>
      <c r="L502" s="1">
        <v>43169</v>
      </c>
      <c r="M502" s="2">
        <f t="shared" si="21"/>
        <v>2018</v>
      </c>
      <c r="N502" s="3">
        <f t="shared" si="22"/>
        <v>3</v>
      </c>
      <c r="O502" s="3">
        <f t="shared" si="23"/>
        <v>10</v>
      </c>
      <c r="P502">
        <v>9004</v>
      </c>
      <c r="Q502">
        <f>Employee_Data[[#This Row],[Annual Salary]] * (1 + Employee_Data[[#This Row],[Bonus %]])</f>
        <v>9004</v>
      </c>
      <c r="R502">
        <v>0</v>
      </c>
      <c r="S502" t="s">
        <v>23</v>
      </c>
      <c r="T502" t="s">
        <v>41</v>
      </c>
      <c r="U502" s="1"/>
    </row>
    <row r="503" spans="1:21" x14ac:dyDescent="0.25">
      <c r="A503" t="s">
        <v>967</v>
      </c>
      <c r="B503" t="s">
        <v>209</v>
      </c>
      <c r="C503" t="s">
        <v>968</v>
      </c>
      <c r="D503" t="str">
        <f>CONCATENATE(Employee_Data[[#This Row],[First Name]]," ",Employee_Data[[#This Row],[Last Name]])</f>
        <v>Peyton Cruz</v>
      </c>
      <c r="E503" t="s">
        <v>18</v>
      </c>
      <c r="F503">
        <v>30</v>
      </c>
      <c r="G503">
        <f>Constante!$A$2-Employee_Data[[#This Row],[Age]]</f>
        <v>35</v>
      </c>
      <c r="H503" t="s">
        <v>338</v>
      </c>
      <c r="I503" t="s">
        <v>81</v>
      </c>
      <c r="J503" t="s">
        <v>30</v>
      </c>
      <c r="K503" t="s">
        <v>102</v>
      </c>
      <c r="L503" s="1">
        <v>42516</v>
      </c>
      <c r="M503" s="2">
        <f t="shared" si="21"/>
        <v>2016</v>
      </c>
      <c r="N503" s="3">
        <f t="shared" si="22"/>
        <v>5</v>
      </c>
      <c r="O503" s="3">
        <f t="shared" si="23"/>
        <v>26</v>
      </c>
      <c r="P503">
        <v>91134</v>
      </c>
      <c r="Q503">
        <f>Employee_Data[[#This Row],[Annual Salary]] * (1 + Employee_Data[[#This Row],[Bonus %]])</f>
        <v>91134</v>
      </c>
      <c r="R503">
        <v>0</v>
      </c>
      <c r="S503" t="s">
        <v>112</v>
      </c>
      <c r="T503" t="s">
        <v>265</v>
      </c>
      <c r="U503" s="1"/>
    </row>
    <row r="504" spans="1:21" x14ac:dyDescent="0.25">
      <c r="A504" t="s">
        <v>969</v>
      </c>
      <c r="B504" t="s">
        <v>970</v>
      </c>
      <c r="C504" t="s">
        <v>477</v>
      </c>
      <c r="D504" t="str">
        <f>CONCATENATE(Employee_Data[[#This Row],[First Name]]," ",Employee_Data[[#This Row],[Last Name]])</f>
        <v>Naomi Zhao</v>
      </c>
      <c r="E504" t="s">
        <v>18</v>
      </c>
      <c r="F504">
        <v>45</v>
      </c>
      <c r="G504">
        <f>Constante!$A$2-Employee_Data[[#This Row],[Age]]</f>
        <v>20</v>
      </c>
      <c r="H504" t="s">
        <v>95</v>
      </c>
      <c r="I504" t="s">
        <v>76</v>
      </c>
      <c r="J504" t="s">
        <v>39</v>
      </c>
      <c r="K504" t="s">
        <v>31</v>
      </c>
      <c r="L504" s="1">
        <v>44461</v>
      </c>
      <c r="M504" s="2">
        <f t="shared" si="21"/>
        <v>2021</v>
      </c>
      <c r="N504" s="3">
        <f t="shared" si="22"/>
        <v>9</v>
      </c>
      <c r="O504" s="3">
        <f t="shared" si="23"/>
        <v>22</v>
      </c>
      <c r="P504">
        <v>201396</v>
      </c>
      <c r="Q504">
        <f>Employee_Data[[#This Row],[Annual Salary]] * (1 + Employee_Data[[#This Row],[Bonus %]])</f>
        <v>265842.72000000003</v>
      </c>
      <c r="R504">
        <v>0.32</v>
      </c>
      <c r="S504" t="s">
        <v>23</v>
      </c>
      <c r="T504" t="s">
        <v>65</v>
      </c>
      <c r="U504" s="1"/>
    </row>
    <row r="505" spans="1:21" x14ac:dyDescent="0.25">
      <c r="A505" t="s">
        <v>971</v>
      </c>
      <c r="B505" t="s">
        <v>213</v>
      </c>
      <c r="C505" t="s">
        <v>327</v>
      </c>
      <c r="D505" t="str">
        <f>CONCATENATE(Employee_Data[[#This Row],[First Name]]," ",Employee_Data[[#This Row],[Last Name]])</f>
        <v>Rylee Bui</v>
      </c>
      <c r="E505" t="s">
        <v>18</v>
      </c>
      <c r="F505">
        <v>55</v>
      </c>
      <c r="G505">
        <f>Constante!$A$2-Employee_Data[[#This Row],[Age]]</f>
        <v>10</v>
      </c>
      <c r="H505" t="s">
        <v>64</v>
      </c>
      <c r="I505" t="s">
        <v>69</v>
      </c>
      <c r="J505" t="s">
        <v>56</v>
      </c>
      <c r="K505" t="s">
        <v>31</v>
      </c>
      <c r="L505" s="1">
        <v>40899</v>
      </c>
      <c r="M505" s="2">
        <f t="shared" si="21"/>
        <v>2011</v>
      </c>
      <c r="N505" s="3">
        <f t="shared" si="22"/>
        <v>12</v>
      </c>
      <c r="O505" s="3">
        <f t="shared" si="23"/>
        <v>22</v>
      </c>
      <c r="P505">
        <v>54733</v>
      </c>
      <c r="Q505">
        <f>Employee_Data[[#This Row],[Annual Salary]] * (1 + Employee_Data[[#This Row],[Bonus %]])</f>
        <v>54733</v>
      </c>
      <c r="R505">
        <v>0</v>
      </c>
      <c r="S505" t="s">
        <v>32</v>
      </c>
      <c r="T505" t="s">
        <v>33</v>
      </c>
      <c r="U505" s="1"/>
    </row>
    <row r="506" spans="1:21" x14ac:dyDescent="0.25">
      <c r="A506" t="s">
        <v>972</v>
      </c>
      <c r="B506" t="s">
        <v>350</v>
      </c>
      <c r="C506" t="s">
        <v>397</v>
      </c>
      <c r="D506" t="str">
        <f>CONCATENATE(Employee_Data[[#This Row],[First Name]]," ",Employee_Data[[#This Row],[Last Name]])</f>
        <v>Andrew Reed</v>
      </c>
      <c r="E506" t="s">
        <v>28</v>
      </c>
      <c r="F506">
        <v>28</v>
      </c>
      <c r="G506">
        <f>Constante!$A$2-Employee_Data[[#This Row],[Age]]</f>
        <v>37</v>
      </c>
      <c r="H506" t="s">
        <v>360</v>
      </c>
      <c r="I506" t="s">
        <v>20</v>
      </c>
      <c r="J506" t="s">
        <v>56</v>
      </c>
      <c r="K506" t="s">
        <v>22</v>
      </c>
      <c r="L506" s="1">
        <v>43633</v>
      </c>
      <c r="M506" s="2">
        <f t="shared" si="21"/>
        <v>2019</v>
      </c>
      <c r="N506" s="3">
        <f t="shared" si="22"/>
        <v>6</v>
      </c>
      <c r="O506" s="3">
        <f t="shared" si="23"/>
        <v>17</v>
      </c>
      <c r="P506">
        <v>65341</v>
      </c>
      <c r="Q506">
        <f>Employee_Data[[#This Row],[Annual Salary]] * (1 + Employee_Data[[#This Row],[Bonus %]])</f>
        <v>65341</v>
      </c>
      <c r="R506">
        <v>0</v>
      </c>
      <c r="S506" t="s">
        <v>23</v>
      </c>
      <c r="T506" t="s">
        <v>65</v>
      </c>
      <c r="U506" s="1">
        <v>44662</v>
      </c>
    </row>
    <row r="507" spans="1:21" x14ac:dyDescent="0.25">
      <c r="A507" t="s">
        <v>973</v>
      </c>
      <c r="B507" t="s">
        <v>521</v>
      </c>
      <c r="C507" t="s">
        <v>974</v>
      </c>
      <c r="D507" t="str">
        <f>CONCATENATE(Employee_Data[[#This Row],[First Name]]," ",Employee_Data[[#This Row],[Last Name]])</f>
        <v>Brooklyn Collins</v>
      </c>
      <c r="E507" t="s">
        <v>18</v>
      </c>
      <c r="F507">
        <v>59</v>
      </c>
      <c r="G507">
        <f>Constante!$A$2-Employee_Data[[#This Row],[Age]]</f>
        <v>6</v>
      </c>
      <c r="H507" t="s">
        <v>19</v>
      </c>
      <c r="I507" t="s">
        <v>38</v>
      </c>
      <c r="J507" t="s">
        <v>56</v>
      </c>
      <c r="K507" t="s">
        <v>22</v>
      </c>
      <c r="L507" s="1">
        <v>43400</v>
      </c>
      <c r="M507" s="2">
        <f t="shared" si="21"/>
        <v>2018</v>
      </c>
      <c r="N507" s="3">
        <f t="shared" si="22"/>
        <v>10</v>
      </c>
      <c r="O507" s="3">
        <f t="shared" si="23"/>
        <v>27</v>
      </c>
      <c r="P507">
        <v>139208</v>
      </c>
      <c r="Q507">
        <f>Employee_Data[[#This Row],[Annual Salary]] * (1 + Employee_Data[[#This Row],[Bonus %]])</f>
        <v>154520.88</v>
      </c>
      <c r="R507">
        <v>0.11</v>
      </c>
      <c r="S507" t="s">
        <v>23</v>
      </c>
      <c r="T507" t="s">
        <v>47</v>
      </c>
      <c r="U507" s="1"/>
    </row>
    <row r="508" spans="1:21" x14ac:dyDescent="0.25">
      <c r="A508" t="s">
        <v>975</v>
      </c>
      <c r="B508" t="s">
        <v>184</v>
      </c>
      <c r="C508" t="s">
        <v>374</v>
      </c>
      <c r="D508" t="str">
        <f>CONCATENATE(Employee_Data[[#This Row],[First Name]]," ",Employee_Data[[#This Row],[Last Name]])</f>
        <v>John Jung</v>
      </c>
      <c r="E508" t="s">
        <v>28</v>
      </c>
      <c r="F508">
        <v>63</v>
      </c>
      <c r="G508">
        <f>Constante!$A$2-Employee_Data[[#This Row],[Age]]</f>
        <v>2</v>
      </c>
      <c r="H508" t="s">
        <v>49</v>
      </c>
      <c r="I508" t="s">
        <v>55</v>
      </c>
      <c r="J508" t="s">
        <v>39</v>
      </c>
      <c r="K508" t="s">
        <v>31</v>
      </c>
      <c r="L508" s="1">
        <v>43171</v>
      </c>
      <c r="M508" s="2">
        <f t="shared" si="21"/>
        <v>2018</v>
      </c>
      <c r="N508" s="3">
        <f t="shared" si="22"/>
        <v>3</v>
      </c>
      <c r="O508" s="3">
        <f t="shared" si="23"/>
        <v>12</v>
      </c>
      <c r="P508">
        <v>732</v>
      </c>
      <c r="Q508">
        <f>Employee_Data[[#This Row],[Annual Salary]] * (1 + Employee_Data[[#This Row],[Bonus %]])</f>
        <v>732</v>
      </c>
      <c r="R508">
        <v>0</v>
      </c>
      <c r="S508" t="s">
        <v>32</v>
      </c>
      <c r="T508" t="s">
        <v>88</v>
      </c>
      <c r="U508" s="1"/>
    </row>
    <row r="509" spans="1:21" x14ac:dyDescent="0.25">
      <c r="A509" t="s">
        <v>976</v>
      </c>
      <c r="B509" t="s">
        <v>331</v>
      </c>
      <c r="C509" t="s">
        <v>560</v>
      </c>
      <c r="D509" t="str">
        <f>CONCATENATE(Employee_Data[[#This Row],[First Name]]," ",Employee_Data[[#This Row],[Last Name]])</f>
        <v>Samantha Aguilar</v>
      </c>
      <c r="E509" t="s">
        <v>18</v>
      </c>
      <c r="F509">
        <v>46</v>
      </c>
      <c r="G509">
        <f>Constante!$A$2-Employee_Data[[#This Row],[Age]]</f>
        <v>19</v>
      </c>
      <c r="H509" t="s">
        <v>60</v>
      </c>
      <c r="I509" t="s">
        <v>69</v>
      </c>
      <c r="J509" t="s">
        <v>39</v>
      </c>
      <c r="K509" t="s">
        <v>102</v>
      </c>
      <c r="L509" s="1">
        <v>40292</v>
      </c>
      <c r="M509" s="2">
        <f t="shared" si="21"/>
        <v>2010</v>
      </c>
      <c r="N509" s="3">
        <f t="shared" si="22"/>
        <v>4</v>
      </c>
      <c r="O509" s="3">
        <f t="shared" si="23"/>
        <v>24</v>
      </c>
      <c r="P509">
        <v>102636</v>
      </c>
      <c r="Q509">
        <f>Employee_Data[[#This Row],[Annual Salary]] * (1 + Employee_Data[[#This Row],[Bonus %]])</f>
        <v>108794.16</v>
      </c>
      <c r="R509">
        <v>0.06</v>
      </c>
      <c r="S509" t="s">
        <v>23</v>
      </c>
      <c r="T509" t="s">
        <v>24</v>
      </c>
      <c r="U509" s="1"/>
    </row>
    <row r="510" spans="1:21" x14ac:dyDescent="0.25">
      <c r="A510" t="s">
        <v>977</v>
      </c>
      <c r="B510" t="s">
        <v>71</v>
      </c>
      <c r="C510" t="s">
        <v>640</v>
      </c>
      <c r="D510" t="str">
        <f>CONCATENATE(Employee_Data[[#This Row],[First Name]]," ",Employee_Data[[#This Row],[Last Name]])</f>
        <v>Madeline Acosta</v>
      </c>
      <c r="E510" t="s">
        <v>18</v>
      </c>
      <c r="F510">
        <v>26</v>
      </c>
      <c r="G510">
        <f>Constante!$A$2-Employee_Data[[#This Row],[Age]]</f>
        <v>39</v>
      </c>
      <c r="H510" t="s">
        <v>355</v>
      </c>
      <c r="I510" t="s">
        <v>55</v>
      </c>
      <c r="J510" t="s">
        <v>39</v>
      </c>
      <c r="K510" t="s">
        <v>102</v>
      </c>
      <c r="L510" s="1">
        <v>44236</v>
      </c>
      <c r="M510" s="2">
        <f t="shared" si="21"/>
        <v>2021</v>
      </c>
      <c r="N510" s="3">
        <f t="shared" si="22"/>
        <v>2</v>
      </c>
      <c r="O510" s="3">
        <f t="shared" si="23"/>
        <v>9</v>
      </c>
      <c r="P510">
        <v>87427</v>
      </c>
      <c r="Q510">
        <f>Employee_Data[[#This Row],[Annual Salary]] * (1 + Employee_Data[[#This Row],[Bonus %]])</f>
        <v>87427</v>
      </c>
      <c r="R510">
        <v>0</v>
      </c>
      <c r="S510" t="s">
        <v>112</v>
      </c>
      <c r="T510" t="s">
        <v>265</v>
      </c>
      <c r="U510" s="1"/>
    </row>
    <row r="511" spans="1:21" x14ac:dyDescent="0.25">
      <c r="A511" t="s">
        <v>978</v>
      </c>
      <c r="B511" t="s">
        <v>506</v>
      </c>
      <c r="C511" t="s">
        <v>281</v>
      </c>
      <c r="D511" t="str">
        <f>CONCATENATE(Employee_Data[[#This Row],[First Name]]," ",Employee_Data[[#This Row],[Last Name]])</f>
        <v>Ethan Joseph</v>
      </c>
      <c r="E511" t="s">
        <v>28</v>
      </c>
      <c r="F511">
        <v>45</v>
      </c>
      <c r="G511">
        <f>Constante!$A$2-Employee_Data[[#This Row],[Age]]</f>
        <v>20</v>
      </c>
      <c r="H511" t="s">
        <v>147</v>
      </c>
      <c r="I511" t="s">
        <v>20</v>
      </c>
      <c r="J511" t="s">
        <v>21</v>
      </c>
      <c r="K511" t="s">
        <v>40</v>
      </c>
      <c r="L511" s="1">
        <v>43248</v>
      </c>
      <c r="M511" s="2">
        <f t="shared" si="21"/>
        <v>2018</v>
      </c>
      <c r="N511" s="3">
        <f t="shared" si="22"/>
        <v>5</v>
      </c>
      <c r="O511" s="3">
        <f t="shared" si="23"/>
        <v>28</v>
      </c>
      <c r="P511">
        <v>49219</v>
      </c>
      <c r="Q511">
        <f>Employee_Data[[#This Row],[Annual Salary]] * (1 + Employee_Data[[#This Row],[Bonus %]])</f>
        <v>49219</v>
      </c>
      <c r="R511">
        <v>0</v>
      </c>
      <c r="S511" t="s">
        <v>23</v>
      </c>
      <c r="T511" t="s">
        <v>105</v>
      </c>
      <c r="U511" s="1"/>
    </row>
    <row r="512" spans="1:21" x14ac:dyDescent="0.25">
      <c r="A512" t="s">
        <v>979</v>
      </c>
      <c r="B512" t="s">
        <v>267</v>
      </c>
      <c r="C512" t="s">
        <v>253</v>
      </c>
      <c r="D512" t="str">
        <f>CONCATENATE(Employee_Data[[#This Row],[First Name]]," ",Employee_Data[[#This Row],[Last Name]])</f>
        <v>Miles Mehta</v>
      </c>
      <c r="E512" t="s">
        <v>28</v>
      </c>
      <c r="F512">
        <v>50</v>
      </c>
      <c r="G512">
        <f>Constante!$A$2-Employee_Data[[#This Row],[Age]]</f>
        <v>15</v>
      </c>
      <c r="H512" t="s">
        <v>60</v>
      </c>
      <c r="I512" t="s">
        <v>38</v>
      </c>
      <c r="J512" t="s">
        <v>30</v>
      </c>
      <c r="K512" t="s">
        <v>31</v>
      </c>
      <c r="L512" s="1">
        <v>43239</v>
      </c>
      <c r="M512" s="2">
        <f t="shared" si="21"/>
        <v>2018</v>
      </c>
      <c r="N512" s="3">
        <f t="shared" si="22"/>
        <v>5</v>
      </c>
      <c r="O512" s="3">
        <f t="shared" si="23"/>
        <v>19</v>
      </c>
      <c r="P512">
        <v>106437</v>
      </c>
      <c r="Q512">
        <f>Employee_Data[[#This Row],[Annual Salary]] * (1 + Employee_Data[[#This Row],[Bonus %]])</f>
        <v>113887.59000000001</v>
      </c>
      <c r="R512">
        <v>7.0000000000000007E-2</v>
      </c>
      <c r="S512" t="s">
        <v>32</v>
      </c>
      <c r="T512" t="s">
        <v>33</v>
      </c>
      <c r="U512" s="1"/>
    </row>
    <row r="513" spans="1:21" x14ac:dyDescent="0.25">
      <c r="A513" t="s">
        <v>980</v>
      </c>
      <c r="B513" t="s">
        <v>52</v>
      </c>
      <c r="C513" t="s">
        <v>806</v>
      </c>
      <c r="D513" t="str">
        <f>CONCATENATE(Employee_Data[[#This Row],[First Name]]," ",Employee_Data[[#This Row],[Last Name]])</f>
        <v>Joshua Juarez</v>
      </c>
      <c r="E513" t="s">
        <v>28</v>
      </c>
      <c r="F513">
        <v>46</v>
      </c>
      <c r="G513">
        <f>Constante!$A$2-Employee_Data[[#This Row],[Age]]</f>
        <v>19</v>
      </c>
      <c r="H513" t="s">
        <v>153</v>
      </c>
      <c r="I513" t="s">
        <v>38</v>
      </c>
      <c r="J513" t="s">
        <v>30</v>
      </c>
      <c r="K513" t="s">
        <v>102</v>
      </c>
      <c r="L513" s="1">
        <v>42129</v>
      </c>
      <c r="M513" s="2">
        <f t="shared" si="21"/>
        <v>2015</v>
      </c>
      <c r="N513" s="3">
        <f t="shared" si="22"/>
        <v>5</v>
      </c>
      <c r="O513" s="3">
        <f t="shared" si="23"/>
        <v>5</v>
      </c>
      <c r="P513">
        <v>64364</v>
      </c>
      <c r="Q513">
        <f>Employee_Data[[#This Row],[Annual Salary]] * (1 + Employee_Data[[#This Row],[Bonus %]])</f>
        <v>64364</v>
      </c>
      <c r="R513">
        <v>0</v>
      </c>
      <c r="S513" t="s">
        <v>112</v>
      </c>
      <c r="T513" t="s">
        <v>265</v>
      </c>
      <c r="U513" s="1"/>
    </row>
    <row r="514" spans="1:21" x14ac:dyDescent="0.25">
      <c r="A514" t="s">
        <v>981</v>
      </c>
      <c r="B514" t="s">
        <v>317</v>
      </c>
      <c r="C514" t="s">
        <v>982</v>
      </c>
      <c r="D514" t="str">
        <f>CONCATENATE(Employee_Data[[#This Row],[First Name]]," ",Employee_Data[[#This Row],[Last Name]])</f>
        <v>Matthew Howard</v>
      </c>
      <c r="E514" t="s">
        <v>28</v>
      </c>
      <c r="F514">
        <v>50</v>
      </c>
      <c r="G514">
        <f>Constante!$A$2-Employee_Data[[#This Row],[Age]]</f>
        <v>15</v>
      </c>
      <c r="H514" t="s">
        <v>37</v>
      </c>
      <c r="I514" t="s">
        <v>76</v>
      </c>
      <c r="J514" t="s">
        <v>30</v>
      </c>
      <c r="K514" t="s">
        <v>40</v>
      </c>
      <c r="L514" s="1">
        <v>44486</v>
      </c>
      <c r="M514" s="2">
        <f t="shared" ref="M514:M577" si="24">YEAR(L514)</f>
        <v>2021</v>
      </c>
      <c r="N514" s="3">
        <f t="shared" ref="N514:N577" si="25">MONTH(L514)</f>
        <v>10</v>
      </c>
      <c r="O514" s="3">
        <f t="shared" ref="O514:O577" si="26">DAY(L514)</f>
        <v>17</v>
      </c>
      <c r="P514">
        <v>17218</v>
      </c>
      <c r="Q514">
        <f>Employee_Data[[#This Row],[Annual Salary]] * (1 + Employee_Data[[#This Row],[Bonus %]])</f>
        <v>22383.4</v>
      </c>
      <c r="R514">
        <v>0.3</v>
      </c>
      <c r="S514" t="s">
        <v>23</v>
      </c>
      <c r="T514" t="s">
        <v>105</v>
      </c>
      <c r="U514" s="1"/>
    </row>
    <row r="515" spans="1:21" x14ac:dyDescent="0.25">
      <c r="A515" t="s">
        <v>983</v>
      </c>
      <c r="B515" t="s">
        <v>257</v>
      </c>
      <c r="C515" t="s">
        <v>468</v>
      </c>
      <c r="D515" t="str">
        <f>CONCATENATE(Employee_Data[[#This Row],[First Name]]," ",Employee_Data[[#This Row],[Last Name]])</f>
        <v>Jade Figueroa</v>
      </c>
      <c r="E515" t="s">
        <v>18</v>
      </c>
      <c r="F515">
        <v>33</v>
      </c>
      <c r="G515">
        <f>Constante!$A$2-Employee_Data[[#This Row],[Age]]</f>
        <v>32</v>
      </c>
      <c r="H515" t="s">
        <v>49</v>
      </c>
      <c r="I515" t="s">
        <v>55</v>
      </c>
      <c r="J515" t="s">
        <v>30</v>
      </c>
      <c r="K515" t="s">
        <v>102</v>
      </c>
      <c r="L515" s="1">
        <v>41043</v>
      </c>
      <c r="M515" s="2">
        <f t="shared" si="24"/>
        <v>2012</v>
      </c>
      <c r="N515" s="3">
        <f t="shared" si="25"/>
        <v>5</v>
      </c>
      <c r="O515" s="3">
        <f t="shared" si="26"/>
        <v>14</v>
      </c>
      <c r="P515">
        <v>88343</v>
      </c>
      <c r="Q515">
        <f>Employee_Data[[#This Row],[Annual Salary]] * (1 + Employee_Data[[#This Row],[Bonus %]])</f>
        <v>88343</v>
      </c>
      <c r="R515">
        <v>0</v>
      </c>
      <c r="S515" t="s">
        <v>112</v>
      </c>
      <c r="T515" t="s">
        <v>119</v>
      </c>
      <c r="U515" s="1"/>
    </row>
    <row r="516" spans="1:21" x14ac:dyDescent="0.25">
      <c r="A516" t="s">
        <v>984</v>
      </c>
      <c r="B516" t="s">
        <v>932</v>
      </c>
      <c r="C516" t="s">
        <v>277</v>
      </c>
      <c r="D516" t="str">
        <f>CONCATENATE(Employee_Data[[#This Row],[First Name]]," ",Employee_Data[[#This Row],[Last Name]])</f>
        <v>Everett Morales</v>
      </c>
      <c r="E516" t="s">
        <v>28</v>
      </c>
      <c r="F516">
        <v>57</v>
      </c>
      <c r="G516">
        <f>Constante!$A$2-Employee_Data[[#This Row],[Age]]</f>
        <v>8</v>
      </c>
      <c r="H516" t="s">
        <v>432</v>
      </c>
      <c r="I516" t="s">
        <v>20</v>
      </c>
      <c r="J516" t="s">
        <v>39</v>
      </c>
      <c r="K516" t="s">
        <v>102</v>
      </c>
      <c r="L516" s="1">
        <v>41830</v>
      </c>
      <c r="M516" s="2">
        <f t="shared" si="24"/>
        <v>2014</v>
      </c>
      <c r="N516" s="3">
        <f t="shared" si="25"/>
        <v>7</v>
      </c>
      <c r="O516" s="3">
        <f t="shared" si="26"/>
        <v>10</v>
      </c>
      <c r="P516">
        <v>66649</v>
      </c>
      <c r="Q516">
        <f>Employee_Data[[#This Row],[Annual Salary]] * (1 + Employee_Data[[#This Row],[Bonus %]])</f>
        <v>66649</v>
      </c>
      <c r="R516">
        <v>0</v>
      </c>
      <c r="S516" t="s">
        <v>112</v>
      </c>
      <c r="T516" t="s">
        <v>119</v>
      </c>
      <c r="U516" s="1"/>
    </row>
    <row r="517" spans="1:21" x14ac:dyDescent="0.25">
      <c r="A517" t="s">
        <v>198</v>
      </c>
      <c r="B517" t="s">
        <v>299</v>
      </c>
      <c r="C517" t="s">
        <v>557</v>
      </c>
      <c r="D517" t="str">
        <f>CONCATENATE(Employee_Data[[#This Row],[First Name]]," ",Employee_Data[[#This Row],[Last Name]])</f>
        <v>Genesis Hunter</v>
      </c>
      <c r="E517" t="s">
        <v>18</v>
      </c>
      <c r="F517">
        <v>48</v>
      </c>
      <c r="G517">
        <f>Constante!$A$2-Employee_Data[[#This Row],[Age]]</f>
        <v>17</v>
      </c>
      <c r="H517" t="s">
        <v>60</v>
      </c>
      <c r="I517" t="s">
        <v>38</v>
      </c>
      <c r="J517" t="s">
        <v>56</v>
      </c>
      <c r="K517" t="s">
        <v>40</v>
      </c>
      <c r="L517" s="1">
        <v>36272</v>
      </c>
      <c r="M517" s="2">
        <f t="shared" si="24"/>
        <v>1999</v>
      </c>
      <c r="N517" s="3">
        <f t="shared" si="25"/>
        <v>4</v>
      </c>
      <c r="O517" s="3">
        <f t="shared" si="26"/>
        <v>22</v>
      </c>
      <c r="P517">
        <v>102847</v>
      </c>
      <c r="Q517">
        <f>Employee_Data[[#This Row],[Annual Salary]] * (1 + Employee_Data[[#This Row],[Bonus %]])</f>
        <v>107989.35</v>
      </c>
      <c r="R517">
        <v>0.05</v>
      </c>
      <c r="S517" t="s">
        <v>23</v>
      </c>
      <c r="T517" t="s">
        <v>41</v>
      </c>
      <c r="U517" s="1"/>
    </row>
    <row r="518" spans="1:21" x14ac:dyDescent="0.25">
      <c r="A518" t="s">
        <v>985</v>
      </c>
      <c r="B518" t="s">
        <v>450</v>
      </c>
      <c r="C518" t="s">
        <v>468</v>
      </c>
      <c r="D518" t="str">
        <f>CONCATENATE(Employee_Data[[#This Row],[First Name]]," ",Employee_Data[[#This Row],[Last Name]])</f>
        <v>Henry Figueroa</v>
      </c>
      <c r="E518" t="s">
        <v>28</v>
      </c>
      <c r="F518">
        <v>46</v>
      </c>
      <c r="G518">
        <f>Constante!$A$2-Employee_Data[[#This Row],[Age]]</f>
        <v>19</v>
      </c>
      <c r="H518" t="s">
        <v>19</v>
      </c>
      <c r="I518" t="s">
        <v>38</v>
      </c>
      <c r="J518" t="s">
        <v>30</v>
      </c>
      <c r="K518" t="s">
        <v>102</v>
      </c>
      <c r="L518" s="1">
        <v>40378</v>
      </c>
      <c r="M518" s="2">
        <f t="shared" si="24"/>
        <v>2010</v>
      </c>
      <c r="N518" s="3">
        <f t="shared" si="25"/>
        <v>7</v>
      </c>
      <c r="O518" s="3">
        <f t="shared" si="26"/>
        <v>19</v>
      </c>
      <c r="P518">
        <v>134881</v>
      </c>
      <c r="Q518">
        <f>Employee_Data[[#This Row],[Annual Salary]] * (1 + Employee_Data[[#This Row],[Bonus %]])</f>
        <v>155113.15</v>
      </c>
      <c r="R518">
        <v>0.15</v>
      </c>
      <c r="S518" t="s">
        <v>112</v>
      </c>
      <c r="T518" t="s">
        <v>113</v>
      </c>
      <c r="U518" s="1"/>
    </row>
    <row r="519" spans="1:21" x14ac:dyDescent="0.25">
      <c r="A519" t="s">
        <v>986</v>
      </c>
      <c r="B519" t="s">
        <v>839</v>
      </c>
      <c r="C519" t="s">
        <v>987</v>
      </c>
      <c r="D519" t="str">
        <f>CONCATENATE(Employee_Data[[#This Row],[First Name]]," ",Employee_Data[[#This Row],[Last Name]])</f>
        <v>Nicholas Song</v>
      </c>
      <c r="E519" t="s">
        <v>28</v>
      </c>
      <c r="F519">
        <v>52</v>
      </c>
      <c r="G519">
        <f>Constante!$A$2-Employee_Data[[#This Row],[Age]]</f>
        <v>13</v>
      </c>
      <c r="H519" t="s">
        <v>153</v>
      </c>
      <c r="I519" t="s">
        <v>96</v>
      </c>
      <c r="J519" t="s">
        <v>30</v>
      </c>
      <c r="K519" t="s">
        <v>31</v>
      </c>
      <c r="L519" s="1">
        <v>36303</v>
      </c>
      <c r="M519" s="2">
        <f t="shared" si="24"/>
        <v>1999</v>
      </c>
      <c r="N519" s="3">
        <f t="shared" si="25"/>
        <v>5</v>
      </c>
      <c r="O519" s="3">
        <f t="shared" si="26"/>
        <v>23</v>
      </c>
      <c r="P519">
        <v>68807</v>
      </c>
      <c r="Q519">
        <f>Employee_Data[[#This Row],[Annual Salary]] * (1 + Employee_Data[[#This Row],[Bonus %]])</f>
        <v>68807</v>
      </c>
      <c r="R519">
        <v>0</v>
      </c>
      <c r="S519" t="s">
        <v>32</v>
      </c>
      <c r="T519" t="s">
        <v>166</v>
      </c>
      <c r="U519" s="1">
        <v>42338</v>
      </c>
    </row>
    <row r="520" spans="1:21" x14ac:dyDescent="0.25">
      <c r="A520" t="s">
        <v>988</v>
      </c>
      <c r="B520" t="s">
        <v>296</v>
      </c>
      <c r="C520" t="s">
        <v>202</v>
      </c>
      <c r="D520" t="str">
        <f>CONCATENATE(Employee_Data[[#This Row],[First Name]]," ",Employee_Data[[#This Row],[Last Name]])</f>
        <v>Jack Alexander</v>
      </c>
      <c r="E520" t="s">
        <v>28</v>
      </c>
      <c r="F520">
        <v>56</v>
      </c>
      <c r="G520">
        <f>Constante!$A$2-Employee_Data[[#This Row],[Age]]</f>
        <v>9</v>
      </c>
      <c r="H520" t="s">
        <v>95</v>
      </c>
      <c r="I520" t="s">
        <v>20</v>
      </c>
      <c r="J520" t="s">
        <v>30</v>
      </c>
      <c r="K520" t="s">
        <v>40</v>
      </c>
      <c r="L520" s="1">
        <v>38866</v>
      </c>
      <c r="M520" s="2">
        <f t="shared" si="24"/>
        <v>2006</v>
      </c>
      <c r="N520" s="3">
        <f t="shared" si="25"/>
        <v>5</v>
      </c>
      <c r="O520" s="3">
        <f t="shared" si="26"/>
        <v>29</v>
      </c>
      <c r="P520">
        <v>228822</v>
      </c>
      <c r="Q520">
        <f>Employee_Data[[#This Row],[Annual Salary]] * (1 + Employee_Data[[#This Row],[Bonus %]])</f>
        <v>311197.92</v>
      </c>
      <c r="R520">
        <v>0.36</v>
      </c>
      <c r="S520" t="s">
        <v>23</v>
      </c>
      <c r="T520" t="s">
        <v>65</v>
      </c>
      <c r="U520" s="1"/>
    </row>
    <row r="521" spans="1:21" x14ac:dyDescent="0.25">
      <c r="A521" t="s">
        <v>989</v>
      </c>
      <c r="B521" t="s">
        <v>462</v>
      </c>
      <c r="C521" t="s">
        <v>182</v>
      </c>
      <c r="D521" t="str">
        <f>CONCATENATE(Employee_Data[[#This Row],[First Name]]," ",Employee_Data[[#This Row],[Last Name]])</f>
        <v>Jameson Foster</v>
      </c>
      <c r="E521" t="s">
        <v>28</v>
      </c>
      <c r="F521">
        <v>28</v>
      </c>
      <c r="G521">
        <f>Constante!$A$2-Employee_Data[[#This Row],[Age]]</f>
        <v>37</v>
      </c>
      <c r="H521" t="s">
        <v>64</v>
      </c>
      <c r="I521" t="s">
        <v>96</v>
      </c>
      <c r="J521" t="s">
        <v>30</v>
      </c>
      <c r="K521" t="s">
        <v>40</v>
      </c>
      <c r="L521" s="1">
        <v>44395</v>
      </c>
      <c r="M521" s="2">
        <f t="shared" si="24"/>
        <v>2021</v>
      </c>
      <c r="N521" s="3">
        <f t="shared" si="25"/>
        <v>7</v>
      </c>
      <c r="O521" s="3">
        <f t="shared" si="26"/>
        <v>18</v>
      </c>
      <c r="P521">
        <v>43391</v>
      </c>
      <c r="Q521">
        <f>Employee_Data[[#This Row],[Annual Salary]] * (1 + Employee_Data[[#This Row],[Bonus %]])</f>
        <v>43391</v>
      </c>
      <c r="R521">
        <v>0</v>
      </c>
      <c r="S521" t="s">
        <v>23</v>
      </c>
      <c r="T521" t="s">
        <v>105</v>
      </c>
      <c r="U521" s="1"/>
    </row>
    <row r="522" spans="1:21" x14ac:dyDescent="0.25">
      <c r="A522" t="s">
        <v>990</v>
      </c>
      <c r="B522" t="s">
        <v>121</v>
      </c>
      <c r="C522" t="s">
        <v>991</v>
      </c>
      <c r="D522" t="str">
        <f>CONCATENATE(Employee_Data[[#This Row],[First Name]]," ",Employee_Data[[#This Row],[Last Name]])</f>
        <v>Leonardo Lo</v>
      </c>
      <c r="E522" t="s">
        <v>28</v>
      </c>
      <c r="F522">
        <v>29</v>
      </c>
      <c r="G522">
        <f>Constante!$A$2-Employee_Data[[#This Row],[Age]]</f>
        <v>36</v>
      </c>
      <c r="H522" t="s">
        <v>132</v>
      </c>
      <c r="I522" t="s">
        <v>81</v>
      </c>
      <c r="J522" t="s">
        <v>39</v>
      </c>
      <c r="K522" t="s">
        <v>31</v>
      </c>
      <c r="L522" s="1">
        <v>44515</v>
      </c>
      <c r="M522" s="2">
        <f t="shared" si="24"/>
        <v>2021</v>
      </c>
      <c r="N522" s="3">
        <f t="shared" si="25"/>
        <v>11</v>
      </c>
      <c r="O522" s="3">
        <f t="shared" si="26"/>
        <v>15</v>
      </c>
      <c r="P522">
        <v>91782</v>
      </c>
      <c r="Q522">
        <f>Employee_Data[[#This Row],[Annual Salary]] * (1 + Employee_Data[[#This Row],[Bonus %]])</f>
        <v>91782</v>
      </c>
      <c r="R522">
        <v>0</v>
      </c>
      <c r="S522" t="s">
        <v>32</v>
      </c>
      <c r="T522" t="s">
        <v>33</v>
      </c>
      <c r="U522" s="1"/>
    </row>
    <row r="523" spans="1:21" x14ac:dyDescent="0.25">
      <c r="A523" t="s">
        <v>992</v>
      </c>
      <c r="B523" t="s">
        <v>531</v>
      </c>
      <c r="C523" t="s">
        <v>165</v>
      </c>
      <c r="D523" t="str">
        <f>CONCATENATE(Employee_Data[[#This Row],[First Name]]," ",Employee_Data[[#This Row],[Last Name]])</f>
        <v>Ella Huang</v>
      </c>
      <c r="E523" t="s">
        <v>18</v>
      </c>
      <c r="F523">
        <v>45</v>
      </c>
      <c r="G523">
        <f>Constante!$A$2-Employee_Data[[#This Row],[Age]]</f>
        <v>20</v>
      </c>
      <c r="H523" t="s">
        <v>95</v>
      </c>
      <c r="I523" t="s">
        <v>96</v>
      </c>
      <c r="J523" t="s">
        <v>56</v>
      </c>
      <c r="K523" t="s">
        <v>31</v>
      </c>
      <c r="L523" s="1">
        <v>42428</v>
      </c>
      <c r="M523" s="2">
        <f t="shared" si="24"/>
        <v>2016</v>
      </c>
      <c r="N523" s="3">
        <f t="shared" si="25"/>
        <v>2</v>
      </c>
      <c r="O523" s="3">
        <f t="shared" si="26"/>
        <v>28</v>
      </c>
      <c r="P523">
        <v>211637</v>
      </c>
      <c r="Q523">
        <f>Employee_Data[[#This Row],[Annual Salary]] * (1 + Employee_Data[[#This Row],[Bonus %]])</f>
        <v>277244.47000000003</v>
      </c>
      <c r="R523">
        <v>0.31</v>
      </c>
      <c r="S523" t="s">
        <v>23</v>
      </c>
      <c r="T523" t="s">
        <v>41</v>
      </c>
      <c r="U523" s="1"/>
    </row>
    <row r="524" spans="1:21" x14ac:dyDescent="0.25">
      <c r="A524" t="s">
        <v>256</v>
      </c>
      <c r="B524" t="s">
        <v>373</v>
      </c>
      <c r="C524" t="s">
        <v>44</v>
      </c>
      <c r="D524" t="str">
        <f>CONCATENATE(Employee_Data[[#This Row],[First Name]]," ",Employee_Data[[#This Row],[Last Name]])</f>
        <v>Liam Jordan</v>
      </c>
      <c r="E524" t="s">
        <v>28</v>
      </c>
      <c r="F524">
        <v>28</v>
      </c>
      <c r="G524">
        <f>Constante!$A$2-Employee_Data[[#This Row],[Age]]</f>
        <v>37</v>
      </c>
      <c r="H524" t="s">
        <v>45</v>
      </c>
      <c r="I524" t="s">
        <v>20</v>
      </c>
      <c r="J524" t="s">
        <v>30</v>
      </c>
      <c r="K524" t="s">
        <v>40</v>
      </c>
      <c r="L524" s="1">
        <v>44051</v>
      </c>
      <c r="M524" s="2">
        <f t="shared" si="24"/>
        <v>2020</v>
      </c>
      <c r="N524" s="3">
        <f t="shared" si="25"/>
        <v>8</v>
      </c>
      <c r="O524" s="3">
        <f t="shared" si="26"/>
        <v>8</v>
      </c>
      <c r="P524">
        <v>73255</v>
      </c>
      <c r="Q524">
        <f>Employee_Data[[#This Row],[Annual Salary]] * (1 + Employee_Data[[#This Row],[Bonus %]])</f>
        <v>79847.950000000012</v>
      </c>
      <c r="R524">
        <v>0.09</v>
      </c>
      <c r="S524" t="s">
        <v>23</v>
      </c>
      <c r="T524" t="s">
        <v>50</v>
      </c>
      <c r="U524" s="1"/>
    </row>
    <row r="525" spans="1:21" x14ac:dyDescent="0.25">
      <c r="A525" t="s">
        <v>993</v>
      </c>
      <c r="B525" t="s">
        <v>713</v>
      </c>
      <c r="C525" t="s">
        <v>887</v>
      </c>
      <c r="D525" t="str">
        <f>CONCATENATE(Employee_Data[[#This Row],[First Name]]," ",Employee_Data[[#This Row],[Last Name]])</f>
        <v>Isaac Woods</v>
      </c>
      <c r="E525" t="s">
        <v>28</v>
      </c>
      <c r="F525">
        <v>28</v>
      </c>
      <c r="G525">
        <f>Constante!$A$2-Employee_Data[[#This Row],[Age]]</f>
        <v>37</v>
      </c>
      <c r="H525" t="s">
        <v>60</v>
      </c>
      <c r="I525" t="s">
        <v>55</v>
      </c>
      <c r="J525" t="s">
        <v>56</v>
      </c>
      <c r="K525" t="s">
        <v>40</v>
      </c>
      <c r="L525" s="1">
        <v>44204</v>
      </c>
      <c r="M525" s="2">
        <f t="shared" si="24"/>
        <v>2021</v>
      </c>
      <c r="N525" s="3">
        <f t="shared" si="25"/>
        <v>1</v>
      </c>
      <c r="O525" s="3">
        <f t="shared" si="26"/>
        <v>8</v>
      </c>
      <c r="P525">
        <v>108826</v>
      </c>
      <c r="Q525">
        <f>Employee_Data[[#This Row],[Annual Salary]] * (1 + Employee_Data[[#This Row],[Bonus %]])</f>
        <v>119708.6</v>
      </c>
      <c r="R525">
        <v>0.1</v>
      </c>
      <c r="S525" t="s">
        <v>23</v>
      </c>
      <c r="T525" t="s">
        <v>65</v>
      </c>
      <c r="U525" s="1"/>
    </row>
    <row r="526" spans="1:21" x14ac:dyDescent="0.25">
      <c r="A526" t="s">
        <v>994</v>
      </c>
      <c r="B526" t="s">
        <v>62</v>
      </c>
      <c r="C526" t="s">
        <v>758</v>
      </c>
      <c r="D526" t="str">
        <f>CONCATENATE(Employee_Data[[#This Row],[First Name]]," ",Employee_Data[[#This Row],[Last Name]])</f>
        <v>Luke Wilson</v>
      </c>
      <c r="E526" t="s">
        <v>28</v>
      </c>
      <c r="F526">
        <v>34</v>
      </c>
      <c r="G526">
        <f>Constante!$A$2-Employee_Data[[#This Row],[Age]]</f>
        <v>31</v>
      </c>
      <c r="H526" t="s">
        <v>432</v>
      </c>
      <c r="I526" t="s">
        <v>20</v>
      </c>
      <c r="J526" t="s">
        <v>39</v>
      </c>
      <c r="K526" t="s">
        <v>40</v>
      </c>
      <c r="L526" s="1">
        <v>42514</v>
      </c>
      <c r="M526" s="2">
        <f t="shared" si="24"/>
        <v>2016</v>
      </c>
      <c r="N526" s="3">
        <f t="shared" si="25"/>
        <v>5</v>
      </c>
      <c r="O526" s="3">
        <f t="shared" si="26"/>
        <v>24</v>
      </c>
      <c r="P526">
        <v>94352</v>
      </c>
      <c r="Q526">
        <f>Employee_Data[[#This Row],[Annual Salary]] * (1 + Employee_Data[[#This Row],[Bonus %]])</f>
        <v>94352</v>
      </c>
      <c r="R526">
        <v>0</v>
      </c>
      <c r="S526" t="s">
        <v>23</v>
      </c>
      <c r="T526" t="s">
        <v>65</v>
      </c>
      <c r="U526" s="1"/>
    </row>
    <row r="527" spans="1:21" x14ac:dyDescent="0.25">
      <c r="A527" t="s">
        <v>995</v>
      </c>
      <c r="B527" t="s">
        <v>996</v>
      </c>
      <c r="C527" t="s">
        <v>624</v>
      </c>
      <c r="D527" t="str">
        <f>CONCATENATE(Employee_Data[[#This Row],[First Name]]," ",Employee_Data[[#This Row],[Last Name]])</f>
        <v>Lyla Alvarez</v>
      </c>
      <c r="E527" t="s">
        <v>18</v>
      </c>
      <c r="F527">
        <v>55</v>
      </c>
      <c r="G527">
        <f>Constante!$A$2-Employee_Data[[#This Row],[Age]]</f>
        <v>10</v>
      </c>
      <c r="H527" t="s">
        <v>499</v>
      </c>
      <c r="I527" t="s">
        <v>20</v>
      </c>
      <c r="J527" t="s">
        <v>21</v>
      </c>
      <c r="K527" t="s">
        <v>102</v>
      </c>
      <c r="L527" s="1">
        <v>34576</v>
      </c>
      <c r="M527" s="2">
        <f t="shared" si="24"/>
        <v>1994</v>
      </c>
      <c r="N527" s="3">
        <f t="shared" si="25"/>
        <v>8</v>
      </c>
      <c r="O527" s="3">
        <f t="shared" si="26"/>
        <v>30</v>
      </c>
      <c r="P527">
        <v>73955</v>
      </c>
      <c r="Q527">
        <f>Employee_Data[[#This Row],[Annual Salary]] * (1 + Employee_Data[[#This Row],[Bonus %]])</f>
        <v>73955</v>
      </c>
      <c r="R527">
        <v>0</v>
      </c>
      <c r="S527" t="s">
        <v>23</v>
      </c>
      <c r="T527" t="s">
        <v>50</v>
      </c>
      <c r="U527" s="1"/>
    </row>
    <row r="528" spans="1:21" x14ac:dyDescent="0.25">
      <c r="A528" t="s">
        <v>997</v>
      </c>
      <c r="B528" t="s">
        <v>502</v>
      </c>
      <c r="C528" t="s">
        <v>876</v>
      </c>
      <c r="D528" t="str">
        <f>CONCATENATE(Employee_Data[[#This Row],[First Name]]," ",Employee_Data[[#This Row],[Last Name]])</f>
        <v>Caleb Flores</v>
      </c>
      <c r="E528" t="s">
        <v>28</v>
      </c>
      <c r="F528">
        <v>34</v>
      </c>
      <c r="G528">
        <f>Constante!$A$2-Employee_Data[[#This Row],[Age]]</f>
        <v>31</v>
      </c>
      <c r="H528" t="s">
        <v>60</v>
      </c>
      <c r="I528" t="s">
        <v>76</v>
      </c>
      <c r="J528" t="s">
        <v>30</v>
      </c>
      <c r="K528" t="s">
        <v>102</v>
      </c>
      <c r="L528" s="1">
        <v>41499</v>
      </c>
      <c r="M528" s="2">
        <f t="shared" si="24"/>
        <v>2013</v>
      </c>
      <c r="N528" s="3">
        <f t="shared" si="25"/>
        <v>8</v>
      </c>
      <c r="O528" s="3">
        <f t="shared" si="26"/>
        <v>13</v>
      </c>
      <c r="P528">
        <v>113909</v>
      </c>
      <c r="Q528">
        <f>Employee_Data[[#This Row],[Annual Salary]] * (1 + Employee_Data[[#This Row],[Bonus %]])</f>
        <v>120743.54000000001</v>
      </c>
      <c r="R528">
        <v>0.06</v>
      </c>
      <c r="S528" t="s">
        <v>112</v>
      </c>
      <c r="T528" t="s">
        <v>119</v>
      </c>
      <c r="U528" s="1"/>
    </row>
    <row r="529" spans="1:21" x14ac:dyDescent="0.25">
      <c r="A529" t="s">
        <v>998</v>
      </c>
      <c r="B529" t="s">
        <v>152</v>
      </c>
      <c r="C529" t="s">
        <v>942</v>
      </c>
      <c r="D529" t="str">
        <f>CONCATENATE(Employee_Data[[#This Row],[First Name]]," ",Employee_Data[[#This Row],[Last Name]])</f>
        <v>Angel Lin</v>
      </c>
      <c r="E529" t="s">
        <v>28</v>
      </c>
      <c r="F529">
        <v>27</v>
      </c>
      <c r="G529">
        <f>Constante!$A$2-Employee_Data[[#This Row],[Age]]</f>
        <v>38</v>
      </c>
      <c r="H529" t="s">
        <v>536</v>
      </c>
      <c r="I529" t="s">
        <v>20</v>
      </c>
      <c r="J529" t="s">
        <v>30</v>
      </c>
      <c r="K529" t="s">
        <v>31</v>
      </c>
      <c r="L529" s="1">
        <v>44189</v>
      </c>
      <c r="M529" s="2">
        <f t="shared" si="24"/>
        <v>2020</v>
      </c>
      <c r="N529" s="3">
        <f t="shared" si="25"/>
        <v>12</v>
      </c>
      <c r="O529" s="3">
        <f t="shared" si="26"/>
        <v>24</v>
      </c>
      <c r="P529">
        <v>92321</v>
      </c>
      <c r="Q529">
        <f>Employee_Data[[#This Row],[Annual Salary]] * (1 + Employee_Data[[#This Row],[Bonus %]])</f>
        <v>92321</v>
      </c>
      <c r="R529">
        <v>0</v>
      </c>
      <c r="S529" t="s">
        <v>23</v>
      </c>
      <c r="T529" t="s">
        <v>41</v>
      </c>
      <c r="U529" s="1"/>
    </row>
    <row r="530" spans="1:21" x14ac:dyDescent="0.25">
      <c r="A530" t="s">
        <v>959</v>
      </c>
      <c r="B530" t="s">
        <v>67</v>
      </c>
      <c r="C530" t="s">
        <v>185</v>
      </c>
      <c r="D530" t="str">
        <f>CONCATENATE(Employee_Data[[#This Row],[First Name]]," ",Employee_Data[[#This Row],[Last Name]])</f>
        <v>Easton Moore</v>
      </c>
      <c r="E530" t="s">
        <v>28</v>
      </c>
      <c r="F530">
        <v>52</v>
      </c>
      <c r="G530">
        <f>Constante!$A$2-Employee_Data[[#This Row],[Age]]</f>
        <v>13</v>
      </c>
      <c r="H530" t="s">
        <v>45</v>
      </c>
      <c r="I530" t="s">
        <v>20</v>
      </c>
      <c r="J530" t="s">
        <v>21</v>
      </c>
      <c r="K530" t="s">
        <v>40</v>
      </c>
      <c r="L530" s="1">
        <v>41417</v>
      </c>
      <c r="M530" s="2">
        <f t="shared" si="24"/>
        <v>2013</v>
      </c>
      <c r="N530" s="3">
        <f t="shared" si="25"/>
        <v>5</v>
      </c>
      <c r="O530" s="3">
        <f t="shared" si="26"/>
        <v>23</v>
      </c>
      <c r="P530">
        <v>99557</v>
      </c>
      <c r="Q530">
        <f>Employee_Data[[#This Row],[Annual Salary]] * (1 + Employee_Data[[#This Row],[Bonus %]])</f>
        <v>108517.13</v>
      </c>
      <c r="R530">
        <v>0.09</v>
      </c>
      <c r="S530" t="s">
        <v>23</v>
      </c>
      <c r="T530" t="s">
        <v>24</v>
      </c>
      <c r="U530" s="1"/>
    </row>
    <row r="531" spans="1:21" x14ac:dyDescent="0.25">
      <c r="A531" t="s">
        <v>999</v>
      </c>
      <c r="B531" t="s">
        <v>582</v>
      </c>
      <c r="C531" t="s">
        <v>974</v>
      </c>
      <c r="D531" t="str">
        <f>CONCATENATE(Employee_Data[[#This Row],[First Name]]," ",Employee_Data[[#This Row],[Last Name]])</f>
        <v>Kinsley Collins</v>
      </c>
      <c r="E531" t="s">
        <v>18</v>
      </c>
      <c r="F531">
        <v>28</v>
      </c>
      <c r="G531">
        <f>Constante!$A$2-Employee_Data[[#This Row],[Age]]</f>
        <v>37</v>
      </c>
      <c r="H531" t="s">
        <v>221</v>
      </c>
      <c r="I531" t="s">
        <v>81</v>
      </c>
      <c r="J531" t="s">
        <v>39</v>
      </c>
      <c r="K531" t="s">
        <v>40</v>
      </c>
      <c r="L531" s="1">
        <v>43418</v>
      </c>
      <c r="M531" s="2">
        <f t="shared" si="24"/>
        <v>2018</v>
      </c>
      <c r="N531" s="3">
        <f t="shared" si="25"/>
        <v>11</v>
      </c>
      <c r="O531" s="3">
        <f t="shared" si="26"/>
        <v>14</v>
      </c>
      <c r="P531">
        <v>115854</v>
      </c>
      <c r="Q531">
        <f>Employee_Data[[#This Row],[Annual Salary]] * (1 + Employee_Data[[#This Row],[Bonus %]])</f>
        <v>115854</v>
      </c>
      <c r="R531">
        <v>0</v>
      </c>
      <c r="S531" t="s">
        <v>23</v>
      </c>
      <c r="T531" t="s">
        <v>50</v>
      </c>
      <c r="U531" s="1"/>
    </row>
    <row r="532" spans="1:21" x14ac:dyDescent="0.25">
      <c r="A532" t="s">
        <v>1000</v>
      </c>
      <c r="B532" t="s">
        <v>521</v>
      </c>
      <c r="C532" t="s">
        <v>236</v>
      </c>
      <c r="D532" t="str">
        <f>CONCATENATE(Employee_Data[[#This Row],[First Name]]," ",Employee_Data[[#This Row],[Last Name]])</f>
        <v>Brooklyn Salazar</v>
      </c>
      <c r="E532" t="s">
        <v>18</v>
      </c>
      <c r="F532">
        <v>44</v>
      </c>
      <c r="G532">
        <f>Constante!$A$2-Employee_Data[[#This Row],[Age]]</f>
        <v>21</v>
      </c>
      <c r="H532" t="s">
        <v>499</v>
      </c>
      <c r="I532" t="s">
        <v>20</v>
      </c>
      <c r="J532" t="s">
        <v>30</v>
      </c>
      <c r="K532" t="s">
        <v>102</v>
      </c>
      <c r="L532" s="1">
        <v>40603</v>
      </c>
      <c r="M532" s="2">
        <f t="shared" si="24"/>
        <v>2011</v>
      </c>
      <c r="N532" s="3">
        <f t="shared" si="25"/>
        <v>3</v>
      </c>
      <c r="O532" s="3">
        <f t="shared" si="26"/>
        <v>1</v>
      </c>
      <c r="P532">
        <v>82462</v>
      </c>
      <c r="Q532">
        <f>Employee_Data[[#This Row],[Annual Salary]] * (1 + Employee_Data[[#This Row],[Bonus %]])</f>
        <v>82462</v>
      </c>
      <c r="R532">
        <v>0</v>
      </c>
      <c r="S532" t="s">
        <v>23</v>
      </c>
      <c r="T532" t="s">
        <v>47</v>
      </c>
      <c r="U532" s="1"/>
    </row>
    <row r="533" spans="1:21" x14ac:dyDescent="0.25">
      <c r="A533" t="s">
        <v>1001</v>
      </c>
      <c r="B533" t="s">
        <v>368</v>
      </c>
      <c r="C533" t="s">
        <v>158</v>
      </c>
      <c r="D533" t="str">
        <f>CONCATENATE(Employee_Data[[#This Row],[First Name]]," ",Employee_Data[[#This Row],[Last Name]])</f>
        <v>Scarlett Jenkins</v>
      </c>
      <c r="E533" t="s">
        <v>18</v>
      </c>
      <c r="F533">
        <v>53</v>
      </c>
      <c r="G533">
        <f>Constante!$A$2-Employee_Data[[#This Row],[Age]]</f>
        <v>12</v>
      </c>
      <c r="H533" t="s">
        <v>95</v>
      </c>
      <c r="I533" t="s">
        <v>20</v>
      </c>
      <c r="J533" t="s">
        <v>21</v>
      </c>
      <c r="K533" t="s">
        <v>40</v>
      </c>
      <c r="L533" s="1">
        <v>40856</v>
      </c>
      <c r="M533" s="2">
        <f t="shared" si="24"/>
        <v>2011</v>
      </c>
      <c r="N533" s="3">
        <f t="shared" si="25"/>
        <v>11</v>
      </c>
      <c r="O533" s="3">
        <f t="shared" si="26"/>
        <v>9</v>
      </c>
      <c r="P533">
        <v>198473</v>
      </c>
      <c r="Q533">
        <f>Employee_Data[[#This Row],[Annual Salary]] * (1 + Employee_Data[[#This Row],[Bonus %]])</f>
        <v>261984.36000000002</v>
      </c>
      <c r="R533">
        <v>0.32</v>
      </c>
      <c r="S533" t="s">
        <v>23</v>
      </c>
      <c r="T533" t="s">
        <v>65</v>
      </c>
      <c r="U533" s="1"/>
    </row>
    <row r="534" spans="1:21" x14ac:dyDescent="0.25">
      <c r="A534" t="s">
        <v>1002</v>
      </c>
      <c r="B534" t="s">
        <v>575</v>
      </c>
      <c r="C534" t="s">
        <v>135</v>
      </c>
      <c r="D534" t="str">
        <f>CONCATENATE(Employee_Data[[#This Row],[First Name]]," ",Employee_Data[[#This Row],[Last Name]])</f>
        <v>Melody Chin</v>
      </c>
      <c r="E534" t="s">
        <v>18</v>
      </c>
      <c r="F534">
        <v>43</v>
      </c>
      <c r="G534">
        <f>Constante!$A$2-Employee_Data[[#This Row],[Age]]</f>
        <v>22</v>
      </c>
      <c r="H534" t="s">
        <v>19</v>
      </c>
      <c r="I534" t="s">
        <v>38</v>
      </c>
      <c r="J534" t="s">
        <v>56</v>
      </c>
      <c r="K534" t="s">
        <v>31</v>
      </c>
      <c r="L534" s="1">
        <v>39005</v>
      </c>
      <c r="M534" s="2">
        <f t="shared" si="24"/>
        <v>2006</v>
      </c>
      <c r="N534" s="3">
        <f t="shared" si="25"/>
        <v>10</v>
      </c>
      <c r="O534" s="3">
        <f t="shared" si="26"/>
        <v>15</v>
      </c>
      <c r="P534">
        <v>153492</v>
      </c>
      <c r="Q534">
        <f>Employee_Data[[#This Row],[Annual Salary]] * (1 + Employee_Data[[#This Row],[Bonus %]])</f>
        <v>170376.12000000002</v>
      </c>
      <c r="R534">
        <v>0.11</v>
      </c>
      <c r="S534" t="s">
        <v>23</v>
      </c>
      <c r="T534" t="s">
        <v>41</v>
      </c>
      <c r="U534" s="1"/>
    </row>
    <row r="535" spans="1:21" x14ac:dyDescent="0.25">
      <c r="A535" t="s">
        <v>1003</v>
      </c>
      <c r="B535" t="s">
        <v>872</v>
      </c>
      <c r="C535" t="s">
        <v>202</v>
      </c>
      <c r="D535" t="str">
        <f>CONCATENATE(Employee_Data[[#This Row],[First Name]]," ",Employee_Data[[#This Row],[Last Name]])</f>
        <v>Eloise Alexander</v>
      </c>
      <c r="E535" t="s">
        <v>18</v>
      </c>
      <c r="F535">
        <v>28</v>
      </c>
      <c r="G535">
        <f>Constante!$A$2-Employee_Data[[#This Row],[Age]]</f>
        <v>37</v>
      </c>
      <c r="H535" t="s">
        <v>95</v>
      </c>
      <c r="I535" t="s">
        <v>76</v>
      </c>
      <c r="J535" t="s">
        <v>56</v>
      </c>
      <c r="K535" t="s">
        <v>22</v>
      </c>
      <c r="L535" s="1">
        <v>43121</v>
      </c>
      <c r="M535" s="2">
        <f t="shared" si="24"/>
        <v>2018</v>
      </c>
      <c r="N535" s="3">
        <f t="shared" si="25"/>
        <v>1</v>
      </c>
      <c r="O535" s="3">
        <f t="shared" si="26"/>
        <v>21</v>
      </c>
      <c r="P535">
        <v>20821</v>
      </c>
      <c r="Q535">
        <f>Employee_Data[[#This Row],[Annual Salary]] * (1 + Employee_Data[[#This Row],[Bonus %]])</f>
        <v>27067.3</v>
      </c>
      <c r="R535">
        <v>0.3</v>
      </c>
      <c r="S535" t="s">
        <v>23</v>
      </c>
      <c r="T535" t="s">
        <v>24</v>
      </c>
      <c r="U535" s="1"/>
    </row>
    <row r="536" spans="1:21" x14ac:dyDescent="0.25">
      <c r="A536" t="s">
        <v>1004</v>
      </c>
      <c r="B536" t="s">
        <v>435</v>
      </c>
      <c r="C536" t="s">
        <v>1005</v>
      </c>
      <c r="D536" t="str">
        <f>CONCATENATE(Employee_Data[[#This Row],[First Name]]," ",Employee_Data[[#This Row],[Last Name]])</f>
        <v>Carter Turner</v>
      </c>
      <c r="E536" t="s">
        <v>28</v>
      </c>
      <c r="F536">
        <v>33</v>
      </c>
      <c r="G536">
        <f>Constante!$A$2-Employee_Data[[#This Row],[Age]]</f>
        <v>32</v>
      </c>
      <c r="H536" t="s">
        <v>49</v>
      </c>
      <c r="I536" t="s">
        <v>96</v>
      </c>
      <c r="J536" t="s">
        <v>56</v>
      </c>
      <c r="K536" t="s">
        <v>40</v>
      </c>
      <c r="L536" s="1">
        <v>42325</v>
      </c>
      <c r="M536" s="2">
        <f t="shared" si="24"/>
        <v>2015</v>
      </c>
      <c r="N536" s="3">
        <f t="shared" si="25"/>
        <v>11</v>
      </c>
      <c r="O536" s="3">
        <f t="shared" si="26"/>
        <v>17</v>
      </c>
      <c r="P536">
        <v>91632</v>
      </c>
      <c r="Q536">
        <f>Employee_Data[[#This Row],[Annual Salary]] * (1 + Employee_Data[[#This Row],[Bonus %]])</f>
        <v>91632</v>
      </c>
      <c r="R536">
        <v>0</v>
      </c>
      <c r="S536" t="s">
        <v>23</v>
      </c>
      <c r="T536" t="s">
        <v>50</v>
      </c>
      <c r="U536" s="1"/>
    </row>
    <row r="537" spans="1:21" x14ac:dyDescent="0.25">
      <c r="A537" t="s">
        <v>1006</v>
      </c>
      <c r="B537" t="s">
        <v>350</v>
      </c>
      <c r="C537" t="s">
        <v>1007</v>
      </c>
      <c r="D537" t="str">
        <f>CONCATENATE(Employee_Data[[#This Row],[First Name]]," ",Employee_Data[[#This Row],[Last Name]])</f>
        <v>Andrew Ma</v>
      </c>
      <c r="E537" t="s">
        <v>28</v>
      </c>
      <c r="F537">
        <v>31</v>
      </c>
      <c r="G537">
        <f>Constante!$A$2-Employee_Data[[#This Row],[Age]]</f>
        <v>34</v>
      </c>
      <c r="H537" t="s">
        <v>204</v>
      </c>
      <c r="I537" t="s">
        <v>76</v>
      </c>
      <c r="J537" t="s">
        <v>56</v>
      </c>
      <c r="K537" t="s">
        <v>31</v>
      </c>
      <c r="L537" s="1">
        <v>43002</v>
      </c>
      <c r="M537" s="2">
        <f t="shared" si="24"/>
        <v>2017</v>
      </c>
      <c r="N537" s="3">
        <f t="shared" si="25"/>
        <v>9</v>
      </c>
      <c r="O537" s="3">
        <f t="shared" si="26"/>
        <v>24</v>
      </c>
      <c r="P537">
        <v>71755</v>
      </c>
      <c r="Q537">
        <f>Employee_Data[[#This Row],[Annual Salary]] * (1 + Employee_Data[[#This Row],[Bonus %]])</f>
        <v>71755</v>
      </c>
      <c r="R537">
        <v>0</v>
      </c>
      <c r="S537" t="s">
        <v>32</v>
      </c>
      <c r="T537" t="s">
        <v>33</v>
      </c>
      <c r="U537" s="1"/>
    </row>
    <row r="538" spans="1:21" x14ac:dyDescent="0.25">
      <c r="A538" t="s">
        <v>1008</v>
      </c>
      <c r="B538" t="s">
        <v>684</v>
      </c>
      <c r="C538" t="s">
        <v>94</v>
      </c>
      <c r="D538" t="str">
        <f>CONCATENATE(Employee_Data[[#This Row],[First Name]]," ",Employee_Data[[#This Row],[Last Name]])</f>
        <v>Hailey Xi</v>
      </c>
      <c r="E538" t="s">
        <v>18</v>
      </c>
      <c r="F538">
        <v>52</v>
      </c>
      <c r="G538">
        <f>Constante!$A$2-Employee_Data[[#This Row],[Age]]</f>
        <v>13</v>
      </c>
      <c r="H538" t="s">
        <v>60</v>
      </c>
      <c r="I538" t="s">
        <v>69</v>
      </c>
      <c r="J538" t="s">
        <v>56</v>
      </c>
      <c r="K538" t="s">
        <v>31</v>
      </c>
      <c r="L538" s="1">
        <v>44519</v>
      </c>
      <c r="M538" s="2">
        <f t="shared" si="24"/>
        <v>2021</v>
      </c>
      <c r="N538" s="3">
        <f t="shared" si="25"/>
        <v>11</v>
      </c>
      <c r="O538" s="3">
        <f t="shared" si="26"/>
        <v>19</v>
      </c>
      <c r="P538">
        <v>111006</v>
      </c>
      <c r="Q538">
        <f>Employee_Data[[#This Row],[Annual Salary]] * (1 + Employee_Data[[#This Row],[Bonus %]])</f>
        <v>119886.48000000001</v>
      </c>
      <c r="R538">
        <v>0.08</v>
      </c>
      <c r="S538" t="s">
        <v>32</v>
      </c>
      <c r="T538" t="s">
        <v>33</v>
      </c>
      <c r="U538" s="1"/>
    </row>
    <row r="539" spans="1:21" x14ac:dyDescent="0.25">
      <c r="A539" t="s">
        <v>1009</v>
      </c>
      <c r="B539" t="s">
        <v>734</v>
      </c>
      <c r="C539" t="s">
        <v>1010</v>
      </c>
      <c r="D539" t="str">
        <f>CONCATENATE(Employee_Data[[#This Row],[First Name]]," ",Employee_Data[[#This Row],[Last Name]])</f>
        <v>Aiden Le</v>
      </c>
      <c r="E539" t="s">
        <v>28</v>
      </c>
      <c r="F539">
        <v>55</v>
      </c>
      <c r="G539">
        <f>Constante!$A$2-Employee_Data[[#This Row],[Age]]</f>
        <v>10</v>
      </c>
      <c r="H539" t="s">
        <v>254</v>
      </c>
      <c r="I539" t="s">
        <v>20</v>
      </c>
      <c r="J539" t="s">
        <v>56</v>
      </c>
      <c r="K539" t="s">
        <v>31</v>
      </c>
      <c r="L539" s="1">
        <v>34692</v>
      </c>
      <c r="M539" s="2">
        <f t="shared" si="24"/>
        <v>1994</v>
      </c>
      <c r="N539" s="3">
        <f t="shared" si="25"/>
        <v>12</v>
      </c>
      <c r="O539" s="3">
        <f t="shared" si="26"/>
        <v>24</v>
      </c>
      <c r="P539">
        <v>99774</v>
      </c>
      <c r="Q539">
        <f>Employee_Data[[#This Row],[Annual Salary]] * (1 + Employee_Data[[#This Row],[Bonus %]])</f>
        <v>99774</v>
      </c>
      <c r="R539">
        <v>0</v>
      </c>
      <c r="S539" t="s">
        <v>23</v>
      </c>
      <c r="T539" t="s">
        <v>47</v>
      </c>
      <c r="U539" s="1"/>
    </row>
    <row r="540" spans="1:21" x14ac:dyDescent="0.25">
      <c r="A540" t="s">
        <v>1011</v>
      </c>
      <c r="B540" t="s">
        <v>675</v>
      </c>
      <c r="C540" t="s">
        <v>859</v>
      </c>
      <c r="D540" t="str">
        <f>CONCATENATE(Employee_Data[[#This Row],[First Name]]," ",Employee_Data[[#This Row],[Last Name]])</f>
        <v>Christopher Lim</v>
      </c>
      <c r="E540" t="s">
        <v>28</v>
      </c>
      <c r="F540">
        <v>55</v>
      </c>
      <c r="G540">
        <f>Constante!$A$2-Employee_Data[[#This Row],[Age]]</f>
        <v>10</v>
      </c>
      <c r="H540" t="s">
        <v>37</v>
      </c>
      <c r="I540" t="s">
        <v>20</v>
      </c>
      <c r="J540" t="s">
        <v>21</v>
      </c>
      <c r="K540" t="s">
        <v>31</v>
      </c>
      <c r="L540" s="1">
        <v>39154</v>
      </c>
      <c r="M540" s="2">
        <f t="shared" si="24"/>
        <v>2007</v>
      </c>
      <c r="N540" s="3">
        <f t="shared" si="25"/>
        <v>3</v>
      </c>
      <c r="O540" s="3">
        <f t="shared" si="26"/>
        <v>13</v>
      </c>
      <c r="P540">
        <v>184648</v>
      </c>
      <c r="Q540">
        <f>Employee_Data[[#This Row],[Annual Salary]] * (1 + Employee_Data[[#This Row],[Bonus %]])</f>
        <v>228963.52</v>
      </c>
      <c r="R540">
        <v>0.24</v>
      </c>
      <c r="S540" t="s">
        <v>32</v>
      </c>
      <c r="T540" t="s">
        <v>88</v>
      </c>
      <c r="U540" s="1"/>
    </row>
    <row r="541" spans="1:21" x14ac:dyDescent="0.25">
      <c r="A541" t="s">
        <v>1012</v>
      </c>
      <c r="B541" t="s">
        <v>286</v>
      </c>
      <c r="C541" t="s">
        <v>1013</v>
      </c>
      <c r="D541" t="str">
        <f>CONCATENATE(Employee_Data[[#This Row],[First Name]]," ",Employee_Data[[#This Row],[Last Name]])</f>
        <v>James Castillo</v>
      </c>
      <c r="E541" t="s">
        <v>28</v>
      </c>
      <c r="F541">
        <v>51</v>
      </c>
      <c r="G541">
        <f>Constante!$A$2-Employee_Data[[#This Row],[Age]]</f>
        <v>14</v>
      </c>
      <c r="H541" t="s">
        <v>95</v>
      </c>
      <c r="I541" t="s">
        <v>20</v>
      </c>
      <c r="J541" t="s">
        <v>30</v>
      </c>
      <c r="K541" t="s">
        <v>102</v>
      </c>
      <c r="L541" s="1">
        <v>37091</v>
      </c>
      <c r="M541" s="2">
        <f t="shared" si="24"/>
        <v>2001</v>
      </c>
      <c r="N541" s="3">
        <f t="shared" si="25"/>
        <v>7</v>
      </c>
      <c r="O541" s="3">
        <f t="shared" si="26"/>
        <v>19</v>
      </c>
      <c r="P541">
        <v>247874</v>
      </c>
      <c r="Q541">
        <f>Employee_Data[[#This Row],[Annual Salary]] * (1 + Employee_Data[[#This Row],[Bonus %]])</f>
        <v>329672.42000000004</v>
      </c>
      <c r="R541">
        <v>0.33</v>
      </c>
      <c r="S541" t="s">
        <v>112</v>
      </c>
      <c r="T541" t="s">
        <v>113</v>
      </c>
      <c r="U541" s="1"/>
    </row>
    <row r="542" spans="1:21" x14ac:dyDescent="0.25">
      <c r="A542" t="s">
        <v>1014</v>
      </c>
      <c r="B542" t="s">
        <v>380</v>
      </c>
      <c r="C542" t="s">
        <v>108</v>
      </c>
      <c r="D542" t="str">
        <f>CONCATENATE(Employee_Data[[#This Row],[First Name]]," ",Employee_Data[[#This Row],[Last Name]])</f>
        <v>Greyson Dang</v>
      </c>
      <c r="E542" t="s">
        <v>28</v>
      </c>
      <c r="F542">
        <v>60</v>
      </c>
      <c r="G542">
        <f>Constante!$A$2-Employee_Data[[#This Row],[Age]]</f>
        <v>5</v>
      </c>
      <c r="H542" t="s">
        <v>338</v>
      </c>
      <c r="I542" t="s">
        <v>81</v>
      </c>
      <c r="J542" t="s">
        <v>30</v>
      </c>
      <c r="K542" t="s">
        <v>31</v>
      </c>
      <c r="L542" s="1">
        <v>39944</v>
      </c>
      <c r="M542" s="2">
        <f t="shared" si="24"/>
        <v>2009</v>
      </c>
      <c r="N542" s="3">
        <f t="shared" si="25"/>
        <v>5</v>
      </c>
      <c r="O542" s="3">
        <f t="shared" si="26"/>
        <v>11</v>
      </c>
      <c r="P542">
        <v>62239</v>
      </c>
      <c r="Q542">
        <f>Employee_Data[[#This Row],[Annual Salary]] * (1 + Employee_Data[[#This Row],[Bonus %]])</f>
        <v>62239</v>
      </c>
      <c r="R542">
        <v>0</v>
      </c>
      <c r="S542" t="s">
        <v>32</v>
      </c>
      <c r="T542" t="s">
        <v>140</v>
      </c>
      <c r="U542" s="1"/>
    </row>
    <row r="543" spans="1:21" x14ac:dyDescent="0.25">
      <c r="A543" t="s">
        <v>1015</v>
      </c>
      <c r="B543" t="s">
        <v>416</v>
      </c>
      <c r="C543" t="s">
        <v>337</v>
      </c>
      <c r="D543" t="str">
        <f>CONCATENATE(Employee_Data[[#This Row],[First Name]]," ",Employee_Data[[#This Row],[Last Name]])</f>
        <v>Hannah King</v>
      </c>
      <c r="E543" t="s">
        <v>18</v>
      </c>
      <c r="F543">
        <v>31</v>
      </c>
      <c r="G543">
        <f>Constante!$A$2-Employee_Data[[#This Row],[Age]]</f>
        <v>34</v>
      </c>
      <c r="H543" t="s">
        <v>60</v>
      </c>
      <c r="I543" t="s">
        <v>69</v>
      </c>
      <c r="J543" t="s">
        <v>39</v>
      </c>
      <c r="K543" t="s">
        <v>40</v>
      </c>
      <c r="L543" s="1">
        <v>41919</v>
      </c>
      <c r="M543" s="2">
        <f t="shared" si="24"/>
        <v>2014</v>
      </c>
      <c r="N543" s="3">
        <f t="shared" si="25"/>
        <v>10</v>
      </c>
      <c r="O543" s="3">
        <f t="shared" si="26"/>
        <v>7</v>
      </c>
      <c r="P543">
        <v>114911</v>
      </c>
      <c r="Q543">
        <f>Employee_Data[[#This Row],[Annual Salary]] * (1 + Employee_Data[[#This Row],[Bonus %]])</f>
        <v>122954.77</v>
      </c>
      <c r="R543">
        <v>7.0000000000000007E-2</v>
      </c>
      <c r="S543" t="s">
        <v>23</v>
      </c>
      <c r="T543" t="s">
        <v>41</v>
      </c>
      <c r="U543" s="1"/>
    </row>
    <row r="544" spans="1:21" x14ac:dyDescent="0.25">
      <c r="A544" t="s">
        <v>1016</v>
      </c>
      <c r="B544" t="s">
        <v>547</v>
      </c>
      <c r="C544" t="s">
        <v>930</v>
      </c>
      <c r="D544" t="str">
        <f>CONCATENATE(Employee_Data[[#This Row],[First Name]]," ",Employee_Data[[#This Row],[Last Name]])</f>
        <v>Wesley Dominguez</v>
      </c>
      <c r="E544" t="s">
        <v>28</v>
      </c>
      <c r="F544">
        <v>45</v>
      </c>
      <c r="G544">
        <f>Constante!$A$2-Employee_Data[[#This Row],[Age]]</f>
        <v>20</v>
      </c>
      <c r="H544" t="s">
        <v>139</v>
      </c>
      <c r="I544" t="s">
        <v>81</v>
      </c>
      <c r="J544" t="s">
        <v>56</v>
      </c>
      <c r="K544" t="s">
        <v>102</v>
      </c>
      <c r="L544" s="1">
        <v>43217</v>
      </c>
      <c r="M544" s="2">
        <f t="shared" si="24"/>
        <v>2018</v>
      </c>
      <c r="N544" s="3">
        <f t="shared" si="25"/>
        <v>4</v>
      </c>
      <c r="O544" s="3">
        <f t="shared" si="26"/>
        <v>27</v>
      </c>
      <c r="P544">
        <v>11549</v>
      </c>
      <c r="Q544">
        <f>Employee_Data[[#This Row],[Annual Salary]] * (1 + Employee_Data[[#This Row],[Bonus %]])</f>
        <v>12934.880000000001</v>
      </c>
      <c r="R544">
        <v>0.12</v>
      </c>
      <c r="S544" t="s">
        <v>23</v>
      </c>
      <c r="T544" t="s">
        <v>41</v>
      </c>
      <c r="U544" s="1"/>
    </row>
    <row r="545" spans="1:21" x14ac:dyDescent="0.25">
      <c r="A545" t="s">
        <v>1017</v>
      </c>
      <c r="B545" t="s">
        <v>149</v>
      </c>
      <c r="C545" t="s">
        <v>804</v>
      </c>
      <c r="D545" t="str">
        <f>CONCATENATE(Employee_Data[[#This Row],[First Name]]," ",Employee_Data[[#This Row],[Last Name]])</f>
        <v>Dominic Hu</v>
      </c>
      <c r="E545" t="s">
        <v>28</v>
      </c>
      <c r="F545">
        <v>34</v>
      </c>
      <c r="G545">
        <f>Constante!$A$2-Employee_Data[[#This Row],[Age]]</f>
        <v>31</v>
      </c>
      <c r="H545" t="s">
        <v>60</v>
      </c>
      <c r="I545" t="s">
        <v>69</v>
      </c>
      <c r="J545" t="s">
        <v>39</v>
      </c>
      <c r="K545" t="s">
        <v>31</v>
      </c>
      <c r="L545" s="1">
        <v>40952</v>
      </c>
      <c r="M545" s="2">
        <f t="shared" si="24"/>
        <v>2012</v>
      </c>
      <c r="N545" s="3">
        <f t="shared" si="25"/>
        <v>2</v>
      </c>
      <c r="O545" s="3">
        <f t="shared" si="26"/>
        <v>13</v>
      </c>
      <c r="P545">
        <v>118708</v>
      </c>
      <c r="Q545">
        <f>Employee_Data[[#This Row],[Annual Salary]] * (1 + Employee_Data[[#This Row],[Bonus %]])</f>
        <v>127017.56000000001</v>
      </c>
      <c r="R545">
        <v>7.0000000000000007E-2</v>
      </c>
      <c r="S545" t="s">
        <v>32</v>
      </c>
      <c r="T545" t="s">
        <v>88</v>
      </c>
      <c r="U545" s="1"/>
    </row>
    <row r="546" spans="1:21" x14ac:dyDescent="0.25">
      <c r="A546" t="s">
        <v>1018</v>
      </c>
      <c r="B546" t="s">
        <v>160</v>
      </c>
      <c r="C546" t="s">
        <v>447</v>
      </c>
      <c r="D546" t="str">
        <f>CONCATENATE(Employee_Data[[#This Row],[First Name]]," ",Employee_Data[[#This Row],[Last Name]])</f>
        <v>Nora Park</v>
      </c>
      <c r="E546" t="s">
        <v>18</v>
      </c>
      <c r="F546">
        <v>29</v>
      </c>
      <c r="G546">
        <f>Constante!$A$2-Employee_Data[[#This Row],[Age]]</f>
        <v>36</v>
      </c>
      <c r="H546" t="s">
        <v>37</v>
      </c>
      <c r="I546" t="s">
        <v>69</v>
      </c>
      <c r="J546" t="s">
        <v>39</v>
      </c>
      <c r="K546" t="s">
        <v>31</v>
      </c>
      <c r="L546" s="1">
        <v>42914</v>
      </c>
      <c r="M546" s="2">
        <f t="shared" si="24"/>
        <v>2017</v>
      </c>
      <c r="N546" s="3">
        <f t="shared" si="25"/>
        <v>6</v>
      </c>
      <c r="O546" s="3">
        <f t="shared" si="26"/>
        <v>28</v>
      </c>
      <c r="P546">
        <v>197649</v>
      </c>
      <c r="Q546">
        <f>Employee_Data[[#This Row],[Annual Salary]] * (1 + Employee_Data[[#This Row],[Bonus %]])</f>
        <v>237178.8</v>
      </c>
      <c r="R546">
        <v>0.2</v>
      </c>
      <c r="S546" t="s">
        <v>23</v>
      </c>
      <c r="T546" t="s">
        <v>105</v>
      </c>
      <c r="U546" s="1"/>
    </row>
    <row r="547" spans="1:21" x14ac:dyDescent="0.25">
      <c r="A547" t="s">
        <v>1019</v>
      </c>
      <c r="B547" t="s">
        <v>648</v>
      </c>
      <c r="C547" t="s">
        <v>900</v>
      </c>
      <c r="D547" t="str">
        <f>CONCATENATE(Employee_Data[[#This Row],[First Name]]," ",Employee_Data[[#This Row],[Last Name]])</f>
        <v>Audrey Hwang</v>
      </c>
      <c r="E547" t="s">
        <v>18</v>
      </c>
      <c r="F547">
        <v>45</v>
      </c>
      <c r="G547">
        <f>Constante!$A$2-Employee_Data[[#This Row],[Age]]</f>
        <v>20</v>
      </c>
      <c r="H547" t="s">
        <v>49</v>
      </c>
      <c r="I547" t="s">
        <v>69</v>
      </c>
      <c r="J547" t="s">
        <v>39</v>
      </c>
      <c r="K547" t="s">
        <v>31</v>
      </c>
      <c r="L547" s="1">
        <v>43999</v>
      </c>
      <c r="M547" s="2">
        <f t="shared" si="24"/>
        <v>2020</v>
      </c>
      <c r="N547" s="3">
        <f t="shared" si="25"/>
        <v>6</v>
      </c>
      <c r="O547" s="3">
        <f t="shared" si="26"/>
        <v>17</v>
      </c>
      <c r="P547">
        <v>89841</v>
      </c>
      <c r="Q547">
        <f>Employee_Data[[#This Row],[Annual Salary]] * (1 + Employee_Data[[#This Row],[Bonus %]])</f>
        <v>89841</v>
      </c>
      <c r="R547">
        <v>0</v>
      </c>
      <c r="S547" t="s">
        <v>32</v>
      </c>
      <c r="T547" t="s">
        <v>140</v>
      </c>
      <c r="U547" s="1"/>
    </row>
    <row r="548" spans="1:21" x14ac:dyDescent="0.25">
      <c r="A548" t="s">
        <v>330</v>
      </c>
      <c r="B548" t="s">
        <v>531</v>
      </c>
      <c r="C548" t="s">
        <v>158</v>
      </c>
      <c r="D548" t="str">
        <f>CONCATENATE(Employee_Data[[#This Row],[First Name]]," ",Employee_Data[[#This Row],[Last Name]])</f>
        <v>Ella Jenkins</v>
      </c>
      <c r="E548" t="s">
        <v>18</v>
      </c>
      <c r="F548">
        <v>52</v>
      </c>
      <c r="G548">
        <f>Constante!$A$2-Employee_Data[[#This Row],[Age]]</f>
        <v>13</v>
      </c>
      <c r="H548" t="s">
        <v>153</v>
      </c>
      <c r="I548" t="s">
        <v>38</v>
      </c>
      <c r="J548" t="s">
        <v>39</v>
      </c>
      <c r="K548" t="s">
        <v>40</v>
      </c>
      <c r="L548" s="1">
        <v>43819</v>
      </c>
      <c r="M548" s="2">
        <f t="shared" si="24"/>
        <v>2019</v>
      </c>
      <c r="N548" s="3">
        <f t="shared" si="25"/>
        <v>12</v>
      </c>
      <c r="O548" s="3">
        <f t="shared" si="26"/>
        <v>20</v>
      </c>
      <c r="P548">
        <v>61026</v>
      </c>
      <c r="Q548">
        <f>Employee_Data[[#This Row],[Annual Salary]] * (1 + Employee_Data[[#This Row],[Bonus %]])</f>
        <v>61026</v>
      </c>
      <c r="R548">
        <v>0</v>
      </c>
      <c r="S548" t="s">
        <v>23</v>
      </c>
      <c r="T548" t="s">
        <v>50</v>
      </c>
      <c r="U548" s="1"/>
    </row>
    <row r="549" spans="1:21" x14ac:dyDescent="0.25">
      <c r="A549" t="s">
        <v>1020</v>
      </c>
      <c r="B549" t="s">
        <v>209</v>
      </c>
      <c r="C549" t="s">
        <v>662</v>
      </c>
      <c r="D549" t="str">
        <f>CONCATENATE(Employee_Data[[#This Row],[First Name]]," ",Employee_Data[[#This Row],[Last Name]])</f>
        <v>Peyton Owens</v>
      </c>
      <c r="E549" t="s">
        <v>18</v>
      </c>
      <c r="F549">
        <v>48</v>
      </c>
      <c r="G549">
        <f>Constante!$A$2-Employee_Data[[#This Row],[Age]]</f>
        <v>17</v>
      </c>
      <c r="H549" t="s">
        <v>80</v>
      </c>
      <c r="I549" t="s">
        <v>81</v>
      </c>
      <c r="J549" t="s">
        <v>39</v>
      </c>
      <c r="K549" t="s">
        <v>40</v>
      </c>
      <c r="L549" s="1">
        <v>41907</v>
      </c>
      <c r="M549" s="2">
        <f t="shared" si="24"/>
        <v>2014</v>
      </c>
      <c r="N549" s="3">
        <f t="shared" si="25"/>
        <v>9</v>
      </c>
      <c r="O549" s="3">
        <f t="shared" si="26"/>
        <v>25</v>
      </c>
      <c r="P549">
        <v>96693</v>
      </c>
      <c r="Q549">
        <f>Employee_Data[[#This Row],[Annual Salary]] * (1 + Employee_Data[[#This Row],[Bonus %]])</f>
        <v>96693</v>
      </c>
      <c r="R549">
        <v>0</v>
      </c>
      <c r="S549" t="s">
        <v>23</v>
      </c>
      <c r="T549" t="s">
        <v>41</v>
      </c>
      <c r="U549" s="1"/>
    </row>
    <row r="550" spans="1:21" x14ac:dyDescent="0.25">
      <c r="A550" t="s">
        <v>1021</v>
      </c>
      <c r="B550" t="s">
        <v>844</v>
      </c>
      <c r="C550" t="s">
        <v>655</v>
      </c>
      <c r="D550" t="str">
        <f>CONCATENATE(Employee_Data[[#This Row],[First Name]]," ",Employee_Data[[#This Row],[Last Name]])</f>
        <v>Alice Lopez</v>
      </c>
      <c r="E550" t="s">
        <v>18</v>
      </c>
      <c r="F550">
        <v>48</v>
      </c>
      <c r="G550">
        <f>Constante!$A$2-Employee_Data[[#This Row],[Age]]</f>
        <v>17</v>
      </c>
      <c r="H550" t="s">
        <v>271</v>
      </c>
      <c r="I550" t="s">
        <v>81</v>
      </c>
      <c r="J550" t="s">
        <v>39</v>
      </c>
      <c r="K550" t="s">
        <v>102</v>
      </c>
      <c r="L550" s="1">
        <v>39991</v>
      </c>
      <c r="M550" s="2">
        <f t="shared" si="24"/>
        <v>2009</v>
      </c>
      <c r="N550" s="3">
        <f t="shared" si="25"/>
        <v>6</v>
      </c>
      <c r="O550" s="3">
        <f t="shared" si="26"/>
        <v>27</v>
      </c>
      <c r="P550">
        <v>82907</v>
      </c>
      <c r="Q550">
        <f>Employee_Data[[#This Row],[Annual Salary]] * (1 + Employee_Data[[#This Row],[Bonus %]])</f>
        <v>82907</v>
      </c>
      <c r="R550">
        <v>0</v>
      </c>
      <c r="S550" t="s">
        <v>23</v>
      </c>
      <c r="T550" t="s">
        <v>24</v>
      </c>
      <c r="U550" s="1"/>
    </row>
    <row r="551" spans="1:21" x14ac:dyDescent="0.25">
      <c r="A551" t="s">
        <v>1022</v>
      </c>
      <c r="B551" t="s">
        <v>149</v>
      </c>
      <c r="C551" t="s">
        <v>1010</v>
      </c>
      <c r="D551" t="str">
        <f>CONCATENATE(Employee_Data[[#This Row],[First Name]]," ",Employee_Data[[#This Row],[Last Name]])</f>
        <v>Dominic Le</v>
      </c>
      <c r="E551" t="s">
        <v>28</v>
      </c>
      <c r="F551">
        <v>41</v>
      </c>
      <c r="G551">
        <f>Constante!$A$2-Employee_Data[[#This Row],[Age]]</f>
        <v>24</v>
      </c>
      <c r="H551" t="s">
        <v>95</v>
      </c>
      <c r="I551" t="s">
        <v>96</v>
      </c>
      <c r="J551" t="s">
        <v>56</v>
      </c>
      <c r="K551" t="s">
        <v>31</v>
      </c>
      <c r="L551" s="1">
        <v>41916</v>
      </c>
      <c r="M551" s="2">
        <f t="shared" si="24"/>
        <v>2014</v>
      </c>
      <c r="N551" s="3">
        <f t="shared" si="25"/>
        <v>10</v>
      </c>
      <c r="O551" s="3">
        <f t="shared" si="26"/>
        <v>4</v>
      </c>
      <c r="P551">
        <v>257194</v>
      </c>
      <c r="Q551">
        <f>Employee_Data[[#This Row],[Annual Salary]] * (1 + Employee_Data[[#This Row],[Bonus %]])</f>
        <v>347211.9</v>
      </c>
      <c r="R551">
        <v>0.35</v>
      </c>
      <c r="S551" t="s">
        <v>32</v>
      </c>
      <c r="T551" t="s">
        <v>33</v>
      </c>
      <c r="U551" s="1"/>
    </row>
    <row r="552" spans="1:21" x14ac:dyDescent="0.25">
      <c r="A552" t="s">
        <v>1023</v>
      </c>
      <c r="B552" t="s">
        <v>657</v>
      </c>
      <c r="C552" t="s">
        <v>558</v>
      </c>
      <c r="D552" t="str">
        <f>CONCATENATE(Employee_Data[[#This Row],[First Name]]," ",Employee_Data[[#This Row],[Last Name]])</f>
        <v>Ezra Ortiz</v>
      </c>
      <c r="E552" t="s">
        <v>28</v>
      </c>
      <c r="F552">
        <v>41</v>
      </c>
      <c r="G552">
        <f>Constante!$A$2-Employee_Data[[#This Row],[Age]]</f>
        <v>24</v>
      </c>
      <c r="H552" t="s">
        <v>132</v>
      </c>
      <c r="I552" t="s">
        <v>81</v>
      </c>
      <c r="J552" t="s">
        <v>21</v>
      </c>
      <c r="K552" t="s">
        <v>102</v>
      </c>
      <c r="L552" s="1">
        <v>40929</v>
      </c>
      <c r="M552" s="2">
        <f t="shared" si="24"/>
        <v>2012</v>
      </c>
      <c r="N552" s="3">
        <f t="shared" si="25"/>
        <v>1</v>
      </c>
      <c r="O552" s="3">
        <f t="shared" si="26"/>
        <v>21</v>
      </c>
      <c r="P552">
        <v>94658</v>
      </c>
      <c r="Q552">
        <f>Employee_Data[[#This Row],[Annual Salary]] * (1 + Employee_Data[[#This Row],[Bonus %]])</f>
        <v>94658</v>
      </c>
      <c r="R552">
        <v>0</v>
      </c>
      <c r="S552" t="s">
        <v>23</v>
      </c>
      <c r="T552" t="s">
        <v>65</v>
      </c>
      <c r="U552" s="1"/>
    </row>
    <row r="553" spans="1:21" x14ac:dyDescent="0.25">
      <c r="A553" t="s">
        <v>1024</v>
      </c>
      <c r="B553" t="s">
        <v>344</v>
      </c>
      <c r="C553" t="s">
        <v>721</v>
      </c>
      <c r="D553" t="str">
        <f>CONCATENATE(Employee_Data[[#This Row],[First Name]]," ",Employee_Data[[#This Row],[Last Name]])</f>
        <v>Grayson Luu</v>
      </c>
      <c r="E553" t="s">
        <v>28</v>
      </c>
      <c r="F553">
        <v>55</v>
      </c>
      <c r="G553">
        <f>Constante!$A$2-Employee_Data[[#This Row],[Age]]</f>
        <v>10</v>
      </c>
      <c r="H553" t="s">
        <v>132</v>
      </c>
      <c r="I553" t="s">
        <v>81</v>
      </c>
      <c r="J553" t="s">
        <v>21</v>
      </c>
      <c r="K553" t="s">
        <v>31</v>
      </c>
      <c r="L553" s="1">
        <v>40663</v>
      </c>
      <c r="M553" s="2">
        <f t="shared" si="24"/>
        <v>2011</v>
      </c>
      <c r="N553" s="3">
        <f t="shared" si="25"/>
        <v>4</v>
      </c>
      <c r="O553" s="3">
        <f t="shared" si="26"/>
        <v>30</v>
      </c>
      <c r="P553">
        <v>89419</v>
      </c>
      <c r="Q553">
        <f>Employee_Data[[#This Row],[Annual Salary]] * (1 + Employee_Data[[#This Row],[Bonus %]])</f>
        <v>89419</v>
      </c>
      <c r="R553">
        <v>0</v>
      </c>
      <c r="S553" t="s">
        <v>32</v>
      </c>
      <c r="T553" t="s">
        <v>88</v>
      </c>
      <c r="U553" s="1"/>
    </row>
    <row r="554" spans="1:21" x14ac:dyDescent="0.25">
      <c r="A554" t="s">
        <v>1025</v>
      </c>
      <c r="B554" t="s">
        <v>306</v>
      </c>
      <c r="C554" t="s">
        <v>917</v>
      </c>
      <c r="D554" t="str">
        <f>CONCATENATE(Employee_Data[[#This Row],[First Name]]," ",Employee_Data[[#This Row],[Last Name]])</f>
        <v>Brooks Stewart</v>
      </c>
      <c r="E554" t="s">
        <v>28</v>
      </c>
      <c r="F554">
        <v>45</v>
      </c>
      <c r="G554">
        <f>Constante!$A$2-Employee_Data[[#This Row],[Age]]</f>
        <v>20</v>
      </c>
      <c r="H554" t="s">
        <v>204</v>
      </c>
      <c r="I554" t="s">
        <v>76</v>
      </c>
      <c r="J554" t="s">
        <v>30</v>
      </c>
      <c r="K554" t="s">
        <v>22</v>
      </c>
      <c r="L554" s="1">
        <v>42357</v>
      </c>
      <c r="M554" s="2">
        <f t="shared" si="24"/>
        <v>2015</v>
      </c>
      <c r="N554" s="3">
        <f t="shared" si="25"/>
        <v>12</v>
      </c>
      <c r="O554" s="3">
        <f t="shared" si="26"/>
        <v>19</v>
      </c>
      <c r="P554">
        <v>51983</v>
      </c>
      <c r="Q554">
        <f>Employee_Data[[#This Row],[Annual Salary]] * (1 + Employee_Data[[#This Row],[Bonus %]])</f>
        <v>51983</v>
      </c>
      <c r="R554">
        <v>0</v>
      </c>
      <c r="S554" t="s">
        <v>23</v>
      </c>
      <c r="T554" t="s">
        <v>105</v>
      </c>
      <c r="U554" s="1"/>
    </row>
    <row r="555" spans="1:21" x14ac:dyDescent="0.25">
      <c r="A555" t="s">
        <v>1026</v>
      </c>
      <c r="B555" t="s">
        <v>970</v>
      </c>
      <c r="C555" t="s">
        <v>94</v>
      </c>
      <c r="D555" t="str">
        <f>CONCATENATE(Employee_Data[[#This Row],[First Name]]," ",Employee_Data[[#This Row],[Last Name]])</f>
        <v>Naomi Xi</v>
      </c>
      <c r="E555" t="s">
        <v>18</v>
      </c>
      <c r="F555">
        <v>53</v>
      </c>
      <c r="G555">
        <f>Constante!$A$2-Employee_Data[[#This Row],[Age]]</f>
        <v>12</v>
      </c>
      <c r="H555" t="s">
        <v>37</v>
      </c>
      <c r="I555" t="s">
        <v>38</v>
      </c>
      <c r="J555" t="s">
        <v>56</v>
      </c>
      <c r="K555" t="s">
        <v>31</v>
      </c>
      <c r="L555" s="1">
        <v>37304</v>
      </c>
      <c r="M555" s="2">
        <f t="shared" si="24"/>
        <v>2002</v>
      </c>
      <c r="N555" s="3">
        <f t="shared" si="25"/>
        <v>2</v>
      </c>
      <c r="O555" s="3">
        <f t="shared" si="26"/>
        <v>17</v>
      </c>
      <c r="P555">
        <v>179494</v>
      </c>
      <c r="Q555">
        <f>Employee_Data[[#This Row],[Annual Salary]] * (1 + Employee_Data[[#This Row],[Bonus %]])</f>
        <v>215392.8</v>
      </c>
      <c r="R555">
        <v>0.2</v>
      </c>
      <c r="S555" t="s">
        <v>32</v>
      </c>
      <c r="T555" t="s">
        <v>33</v>
      </c>
      <c r="U555" s="1"/>
    </row>
    <row r="556" spans="1:21" x14ac:dyDescent="0.25">
      <c r="A556" t="s">
        <v>1027</v>
      </c>
      <c r="B556" t="s">
        <v>423</v>
      </c>
      <c r="C556" t="s">
        <v>1028</v>
      </c>
      <c r="D556" t="str">
        <f>CONCATENATE(Employee_Data[[#This Row],[First Name]]," ",Employee_Data[[#This Row],[Last Name]])</f>
        <v>Silas Estrada</v>
      </c>
      <c r="E556" t="s">
        <v>28</v>
      </c>
      <c r="F556">
        <v>49</v>
      </c>
      <c r="G556">
        <f>Constante!$A$2-Employee_Data[[#This Row],[Age]]</f>
        <v>16</v>
      </c>
      <c r="H556" t="s">
        <v>499</v>
      </c>
      <c r="I556" t="s">
        <v>20</v>
      </c>
      <c r="J556" t="s">
        <v>56</v>
      </c>
      <c r="K556" t="s">
        <v>102</v>
      </c>
      <c r="L556" s="1">
        <v>42545</v>
      </c>
      <c r="M556" s="2">
        <f t="shared" si="24"/>
        <v>2016</v>
      </c>
      <c r="N556" s="3">
        <f t="shared" si="25"/>
        <v>6</v>
      </c>
      <c r="O556" s="3">
        <f t="shared" si="26"/>
        <v>24</v>
      </c>
      <c r="P556">
        <v>68426</v>
      </c>
      <c r="Q556">
        <f>Employee_Data[[#This Row],[Annual Salary]] * (1 + Employee_Data[[#This Row],[Bonus %]])</f>
        <v>68426</v>
      </c>
      <c r="R556">
        <v>0</v>
      </c>
      <c r="S556" t="s">
        <v>112</v>
      </c>
      <c r="T556" t="s">
        <v>119</v>
      </c>
      <c r="U556" s="1"/>
    </row>
    <row r="557" spans="1:21" x14ac:dyDescent="0.25">
      <c r="A557" t="s">
        <v>1029</v>
      </c>
      <c r="B557" t="s">
        <v>238</v>
      </c>
      <c r="C557" t="s">
        <v>233</v>
      </c>
      <c r="D557" t="str">
        <f>CONCATENATE(Employee_Data[[#This Row],[First Name]]," ",Employee_Data[[#This Row],[Last Name]])</f>
        <v>Skylar Ayala</v>
      </c>
      <c r="E557" t="s">
        <v>18</v>
      </c>
      <c r="F557">
        <v>55</v>
      </c>
      <c r="G557">
        <f>Constante!$A$2-Employee_Data[[#This Row],[Age]]</f>
        <v>10</v>
      </c>
      <c r="H557" t="s">
        <v>19</v>
      </c>
      <c r="I557" t="s">
        <v>38</v>
      </c>
      <c r="J557" t="s">
        <v>56</v>
      </c>
      <c r="K557" t="s">
        <v>102</v>
      </c>
      <c r="L557" s="1">
        <v>42772</v>
      </c>
      <c r="M557" s="2">
        <f t="shared" si="24"/>
        <v>2017</v>
      </c>
      <c r="N557" s="3">
        <f t="shared" si="25"/>
        <v>2</v>
      </c>
      <c r="O557" s="3">
        <f t="shared" si="26"/>
        <v>6</v>
      </c>
      <c r="P557">
        <v>144986</v>
      </c>
      <c r="Q557">
        <f>Employee_Data[[#This Row],[Annual Salary]] * (1 + Employee_Data[[#This Row],[Bonus %]])</f>
        <v>162384.32000000001</v>
      </c>
      <c r="R557">
        <v>0.12</v>
      </c>
      <c r="S557" t="s">
        <v>23</v>
      </c>
      <c r="T557" t="s">
        <v>50</v>
      </c>
      <c r="U557" s="1"/>
    </row>
    <row r="558" spans="1:21" x14ac:dyDescent="0.25">
      <c r="A558" t="s">
        <v>1030</v>
      </c>
      <c r="B558" t="s">
        <v>882</v>
      </c>
      <c r="C558" t="s">
        <v>309</v>
      </c>
      <c r="D558" t="str">
        <f>CONCATENATE(Employee_Data[[#This Row],[First Name]]," ",Employee_Data[[#This Row],[Last Name]])</f>
        <v>Lydia Huynh</v>
      </c>
      <c r="E558" t="s">
        <v>18</v>
      </c>
      <c r="F558">
        <v>45</v>
      </c>
      <c r="G558">
        <f>Constante!$A$2-Employee_Data[[#This Row],[Age]]</f>
        <v>20</v>
      </c>
      <c r="H558" t="s">
        <v>54</v>
      </c>
      <c r="I558" t="s">
        <v>55</v>
      </c>
      <c r="J558" t="s">
        <v>39</v>
      </c>
      <c r="K558" t="s">
        <v>31</v>
      </c>
      <c r="L558" s="1">
        <v>36754</v>
      </c>
      <c r="M558" s="2">
        <f t="shared" si="24"/>
        <v>2000</v>
      </c>
      <c r="N558" s="3">
        <f t="shared" si="25"/>
        <v>8</v>
      </c>
      <c r="O558" s="3">
        <f t="shared" si="26"/>
        <v>16</v>
      </c>
      <c r="P558">
        <v>60113</v>
      </c>
      <c r="Q558">
        <f>Employee_Data[[#This Row],[Annual Salary]] * (1 + Employee_Data[[#This Row],[Bonus %]])</f>
        <v>60113</v>
      </c>
      <c r="R558">
        <v>0</v>
      </c>
      <c r="S558" t="s">
        <v>23</v>
      </c>
      <c r="T558" t="s">
        <v>41</v>
      </c>
      <c r="U558" s="1"/>
    </row>
    <row r="559" spans="1:21" x14ac:dyDescent="0.25">
      <c r="A559" t="s">
        <v>311</v>
      </c>
      <c r="B559" t="s">
        <v>1031</v>
      </c>
      <c r="C559" t="s">
        <v>1032</v>
      </c>
      <c r="D559" t="str">
        <f>CONCATENATE(Employee_Data[[#This Row],[First Name]]," ",Employee_Data[[#This Row],[Last Name]])</f>
        <v>Hazel Cortez</v>
      </c>
      <c r="E559" t="s">
        <v>18</v>
      </c>
      <c r="F559">
        <v>52</v>
      </c>
      <c r="G559">
        <f>Constante!$A$2-Employee_Data[[#This Row],[Age]]</f>
        <v>13</v>
      </c>
      <c r="H559" t="s">
        <v>204</v>
      </c>
      <c r="I559" t="s">
        <v>76</v>
      </c>
      <c r="J559" t="s">
        <v>21</v>
      </c>
      <c r="K559" t="s">
        <v>102</v>
      </c>
      <c r="L559" s="1">
        <v>44304</v>
      </c>
      <c r="M559" s="2">
        <f t="shared" si="24"/>
        <v>2021</v>
      </c>
      <c r="N559" s="3">
        <f t="shared" si="25"/>
        <v>4</v>
      </c>
      <c r="O559" s="3">
        <f t="shared" si="26"/>
        <v>18</v>
      </c>
      <c r="P559">
        <v>50548</v>
      </c>
      <c r="Q559">
        <f>Employee_Data[[#This Row],[Annual Salary]] * (1 + Employee_Data[[#This Row],[Bonus %]])</f>
        <v>50548</v>
      </c>
      <c r="R559">
        <v>0</v>
      </c>
      <c r="S559" t="s">
        <v>112</v>
      </c>
      <c r="T559" t="s">
        <v>265</v>
      </c>
      <c r="U559" s="1"/>
    </row>
    <row r="560" spans="1:21" x14ac:dyDescent="0.25">
      <c r="A560" t="s">
        <v>1033</v>
      </c>
      <c r="B560" t="s">
        <v>86</v>
      </c>
      <c r="C560" t="s">
        <v>332</v>
      </c>
      <c r="D560" t="str">
        <f>CONCATENATE(Employee_Data[[#This Row],[First Name]]," ",Employee_Data[[#This Row],[Last Name]])</f>
        <v>Everleigh Adams</v>
      </c>
      <c r="E560" t="s">
        <v>18</v>
      </c>
      <c r="F560">
        <v>33</v>
      </c>
      <c r="G560">
        <f>Constante!$A$2-Employee_Data[[#This Row],[Age]]</f>
        <v>32</v>
      </c>
      <c r="H560" t="s">
        <v>153</v>
      </c>
      <c r="I560" t="s">
        <v>96</v>
      </c>
      <c r="J560" t="s">
        <v>30</v>
      </c>
      <c r="K560" t="s">
        <v>40</v>
      </c>
      <c r="L560" s="1">
        <v>43904</v>
      </c>
      <c r="M560" s="2">
        <f t="shared" si="24"/>
        <v>2020</v>
      </c>
      <c r="N560" s="3">
        <f t="shared" si="25"/>
        <v>3</v>
      </c>
      <c r="O560" s="3">
        <f t="shared" si="26"/>
        <v>14</v>
      </c>
      <c r="P560">
        <v>68846</v>
      </c>
      <c r="Q560">
        <f>Employee_Data[[#This Row],[Annual Salary]] * (1 + Employee_Data[[#This Row],[Bonus %]])</f>
        <v>68846</v>
      </c>
      <c r="R560">
        <v>0</v>
      </c>
      <c r="S560" t="s">
        <v>23</v>
      </c>
      <c r="T560" t="s">
        <v>41</v>
      </c>
      <c r="U560" s="1"/>
    </row>
    <row r="561" spans="1:21" x14ac:dyDescent="0.25">
      <c r="A561" t="s">
        <v>585</v>
      </c>
      <c r="B561" t="s">
        <v>603</v>
      </c>
      <c r="C561" t="s">
        <v>236</v>
      </c>
      <c r="D561" t="str">
        <f>CONCATENATE(Employee_Data[[#This Row],[First Name]]," ",Employee_Data[[#This Row],[Last Name]])</f>
        <v>Layla Salazar</v>
      </c>
      <c r="E561" t="s">
        <v>18</v>
      </c>
      <c r="F561">
        <v>59</v>
      </c>
      <c r="G561">
        <f>Constante!$A$2-Employee_Data[[#This Row],[Age]]</f>
        <v>6</v>
      </c>
      <c r="H561" t="s">
        <v>432</v>
      </c>
      <c r="I561" t="s">
        <v>20</v>
      </c>
      <c r="J561" t="s">
        <v>56</v>
      </c>
      <c r="K561" t="s">
        <v>102</v>
      </c>
      <c r="L561" s="1">
        <v>41717</v>
      </c>
      <c r="M561" s="2">
        <f t="shared" si="24"/>
        <v>2014</v>
      </c>
      <c r="N561" s="3">
        <f t="shared" si="25"/>
        <v>3</v>
      </c>
      <c r="O561" s="3">
        <f t="shared" si="26"/>
        <v>19</v>
      </c>
      <c r="P561">
        <v>90901</v>
      </c>
      <c r="Q561">
        <f>Employee_Data[[#This Row],[Annual Salary]] * (1 + Employee_Data[[#This Row],[Bonus %]])</f>
        <v>90901</v>
      </c>
      <c r="R561">
        <v>0</v>
      </c>
      <c r="S561" t="s">
        <v>23</v>
      </c>
      <c r="T561" t="s">
        <v>24</v>
      </c>
      <c r="U561" s="1"/>
    </row>
    <row r="562" spans="1:21" x14ac:dyDescent="0.25">
      <c r="A562" t="s">
        <v>1034</v>
      </c>
      <c r="B562" t="s">
        <v>293</v>
      </c>
      <c r="C562" t="s">
        <v>945</v>
      </c>
      <c r="D562" t="str">
        <f>CONCATENATE(Employee_Data[[#This Row],[First Name]]," ",Employee_Data[[#This Row],[Last Name]])</f>
        <v>Willow Chen</v>
      </c>
      <c r="E562" t="s">
        <v>18</v>
      </c>
      <c r="F562">
        <v>50</v>
      </c>
      <c r="G562">
        <f>Constante!$A$2-Employee_Data[[#This Row],[Age]]</f>
        <v>15</v>
      </c>
      <c r="H562" t="s">
        <v>60</v>
      </c>
      <c r="I562" t="s">
        <v>69</v>
      </c>
      <c r="J562" t="s">
        <v>56</v>
      </c>
      <c r="K562" t="s">
        <v>31</v>
      </c>
      <c r="L562" s="1">
        <v>41155</v>
      </c>
      <c r="M562" s="2">
        <f t="shared" si="24"/>
        <v>2012</v>
      </c>
      <c r="N562" s="3">
        <f t="shared" si="25"/>
        <v>9</v>
      </c>
      <c r="O562" s="3">
        <f t="shared" si="26"/>
        <v>3</v>
      </c>
      <c r="P562">
        <v>102033</v>
      </c>
      <c r="Q562">
        <f>Employee_Data[[#This Row],[Annual Salary]] * (1 + Employee_Data[[#This Row],[Bonus %]])</f>
        <v>110195.64000000001</v>
      </c>
      <c r="R562">
        <v>0.08</v>
      </c>
      <c r="S562" t="s">
        <v>23</v>
      </c>
      <c r="T562" t="s">
        <v>47</v>
      </c>
      <c r="U562" s="1"/>
    </row>
    <row r="563" spans="1:21" x14ac:dyDescent="0.25">
      <c r="A563" t="s">
        <v>1035</v>
      </c>
      <c r="B563" t="s">
        <v>43</v>
      </c>
      <c r="C563" t="s">
        <v>485</v>
      </c>
      <c r="D563" t="str">
        <f>CONCATENATE(Employee_Data[[#This Row],[First Name]]," ",Employee_Data[[#This Row],[Last Name]])</f>
        <v>Penelope Griffin</v>
      </c>
      <c r="E563" t="s">
        <v>18</v>
      </c>
      <c r="F563">
        <v>61</v>
      </c>
      <c r="G563">
        <f>Constante!$A$2-Employee_Data[[#This Row],[Age]]</f>
        <v>4</v>
      </c>
      <c r="H563" t="s">
        <v>37</v>
      </c>
      <c r="I563" t="s">
        <v>55</v>
      </c>
      <c r="J563" t="s">
        <v>30</v>
      </c>
      <c r="K563" t="s">
        <v>40</v>
      </c>
      <c r="L563" s="1">
        <v>44219</v>
      </c>
      <c r="M563" s="2">
        <f t="shared" si="24"/>
        <v>2021</v>
      </c>
      <c r="N563" s="3">
        <f t="shared" si="25"/>
        <v>1</v>
      </c>
      <c r="O563" s="3">
        <f t="shared" si="26"/>
        <v>23</v>
      </c>
      <c r="P563">
        <v>151783</v>
      </c>
      <c r="Q563">
        <f>Employee_Data[[#This Row],[Annual Salary]] * (1 + Employee_Data[[#This Row],[Bonus %]])</f>
        <v>191246.58</v>
      </c>
      <c r="R563">
        <v>0.26</v>
      </c>
      <c r="S563" t="s">
        <v>23</v>
      </c>
      <c r="T563" t="s">
        <v>24</v>
      </c>
      <c r="U563" s="1"/>
    </row>
    <row r="564" spans="1:21" x14ac:dyDescent="0.25">
      <c r="A564" t="s">
        <v>1036</v>
      </c>
      <c r="B564" t="s">
        <v>677</v>
      </c>
      <c r="C564" t="s">
        <v>324</v>
      </c>
      <c r="D564" t="str">
        <f>CONCATENATE(Employee_Data[[#This Row],[First Name]]," ",Employee_Data[[#This Row],[Last Name]])</f>
        <v>Lillian Romero</v>
      </c>
      <c r="E564" t="s">
        <v>18</v>
      </c>
      <c r="F564">
        <v>27</v>
      </c>
      <c r="G564">
        <f>Constante!$A$2-Employee_Data[[#This Row],[Age]]</f>
        <v>38</v>
      </c>
      <c r="H564" t="s">
        <v>37</v>
      </c>
      <c r="I564" t="s">
        <v>81</v>
      </c>
      <c r="J564" t="s">
        <v>56</v>
      </c>
      <c r="K564" t="s">
        <v>102</v>
      </c>
      <c r="L564" s="1">
        <v>43441</v>
      </c>
      <c r="M564" s="2">
        <f t="shared" si="24"/>
        <v>2018</v>
      </c>
      <c r="N564" s="3">
        <f t="shared" si="25"/>
        <v>12</v>
      </c>
      <c r="O564" s="3">
        <f t="shared" si="26"/>
        <v>7</v>
      </c>
      <c r="P564">
        <v>170164</v>
      </c>
      <c r="Q564">
        <f>Employee_Data[[#This Row],[Annual Salary]] * (1 + Employee_Data[[#This Row],[Bonus %]])</f>
        <v>199091.87999999998</v>
      </c>
      <c r="R564">
        <v>0.17</v>
      </c>
      <c r="S564" t="s">
        <v>23</v>
      </c>
      <c r="T564" t="s">
        <v>47</v>
      </c>
      <c r="U564" s="1"/>
    </row>
    <row r="565" spans="1:21" x14ac:dyDescent="0.25">
      <c r="A565" t="s">
        <v>1037</v>
      </c>
      <c r="B565" t="s">
        <v>220</v>
      </c>
      <c r="C565" t="s">
        <v>792</v>
      </c>
      <c r="D565" t="str">
        <f>CONCATENATE(Employee_Data[[#This Row],[First Name]]," ",Employee_Data[[#This Row],[Last Name]])</f>
        <v>Stella Wu</v>
      </c>
      <c r="E565" t="s">
        <v>18</v>
      </c>
      <c r="F565">
        <v>35</v>
      </c>
      <c r="G565">
        <f>Constante!$A$2-Employee_Data[[#This Row],[Age]]</f>
        <v>30</v>
      </c>
      <c r="H565" t="s">
        <v>19</v>
      </c>
      <c r="I565" t="s">
        <v>96</v>
      </c>
      <c r="J565" t="s">
        <v>39</v>
      </c>
      <c r="K565" t="s">
        <v>31</v>
      </c>
      <c r="L565" s="1">
        <v>41690</v>
      </c>
      <c r="M565" s="2">
        <f t="shared" si="24"/>
        <v>2014</v>
      </c>
      <c r="N565" s="3">
        <f t="shared" si="25"/>
        <v>2</v>
      </c>
      <c r="O565" s="3">
        <f t="shared" si="26"/>
        <v>20</v>
      </c>
      <c r="P565">
        <v>155905</v>
      </c>
      <c r="Q565">
        <f>Employee_Data[[#This Row],[Annual Salary]] * (1 + Employee_Data[[#This Row],[Bonus %]])</f>
        <v>177731.7</v>
      </c>
      <c r="R565">
        <v>0.14000000000000001</v>
      </c>
      <c r="S565" t="s">
        <v>23</v>
      </c>
      <c r="T565" t="s">
        <v>50</v>
      </c>
      <c r="U565" s="1"/>
    </row>
    <row r="566" spans="1:21" x14ac:dyDescent="0.25">
      <c r="A566" t="s">
        <v>877</v>
      </c>
      <c r="B566" t="s">
        <v>285</v>
      </c>
      <c r="C566" t="s">
        <v>385</v>
      </c>
      <c r="D566" t="str">
        <f>CONCATENATE(Employee_Data[[#This Row],[First Name]]," ",Employee_Data[[#This Row],[Last Name]])</f>
        <v>Parker Vang</v>
      </c>
      <c r="E566" t="s">
        <v>28</v>
      </c>
      <c r="F566">
        <v>40</v>
      </c>
      <c r="G566">
        <f>Constante!$A$2-Employee_Data[[#This Row],[Age]]</f>
        <v>25</v>
      </c>
      <c r="H566" t="s">
        <v>64</v>
      </c>
      <c r="I566" t="s">
        <v>55</v>
      </c>
      <c r="J566" t="s">
        <v>56</v>
      </c>
      <c r="K566" t="s">
        <v>31</v>
      </c>
      <c r="L566" s="1">
        <v>42721</v>
      </c>
      <c r="M566" s="2">
        <f t="shared" si="24"/>
        <v>2016</v>
      </c>
      <c r="N566" s="3">
        <f t="shared" si="25"/>
        <v>12</v>
      </c>
      <c r="O566" s="3">
        <f t="shared" si="26"/>
        <v>17</v>
      </c>
      <c r="P566">
        <v>50733</v>
      </c>
      <c r="Q566">
        <f>Employee_Data[[#This Row],[Annual Salary]] * (1 + Employee_Data[[#This Row],[Bonus %]])</f>
        <v>50733</v>
      </c>
      <c r="R566">
        <v>0</v>
      </c>
      <c r="S566" t="s">
        <v>23</v>
      </c>
      <c r="T566" t="s">
        <v>65</v>
      </c>
      <c r="U566" s="1"/>
    </row>
    <row r="567" spans="1:21" x14ac:dyDescent="0.25">
      <c r="A567" t="s">
        <v>1038</v>
      </c>
      <c r="B567" t="s">
        <v>269</v>
      </c>
      <c r="C567" t="s">
        <v>797</v>
      </c>
      <c r="D567" t="str">
        <f>CONCATENATE(Employee_Data[[#This Row],[First Name]]," ",Employee_Data[[#This Row],[Last Name]])</f>
        <v>Mila Roberts</v>
      </c>
      <c r="E567" t="s">
        <v>18</v>
      </c>
      <c r="F567">
        <v>30</v>
      </c>
      <c r="G567">
        <f>Constante!$A$2-Employee_Data[[#This Row],[Age]]</f>
        <v>35</v>
      </c>
      <c r="H567" t="s">
        <v>179</v>
      </c>
      <c r="I567" t="s">
        <v>76</v>
      </c>
      <c r="J567" t="s">
        <v>56</v>
      </c>
      <c r="K567" t="s">
        <v>40</v>
      </c>
      <c r="L567" s="1">
        <v>42761</v>
      </c>
      <c r="M567" s="2">
        <f t="shared" si="24"/>
        <v>2017</v>
      </c>
      <c r="N567" s="3">
        <f t="shared" si="25"/>
        <v>1</v>
      </c>
      <c r="O567" s="3">
        <f t="shared" si="26"/>
        <v>26</v>
      </c>
      <c r="P567">
        <v>88663</v>
      </c>
      <c r="Q567">
        <f>Employee_Data[[#This Row],[Annual Salary]] * (1 + Employee_Data[[#This Row],[Bonus %]])</f>
        <v>88663</v>
      </c>
      <c r="R567">
        <v>0</v>
      </c>
      <c r="S567" t="s">
        <v>23</v>
      </c>
      <c r="T567" t="s">
        <v>50</v>
      </c>
      <c r="U567" s="1"/>
    </row>
    <row r="568" spans="1:21" x14ac:dyDescent="0.25">
      <c r="A568" t="s">
        <v>1039</v>
      </c>
      <c r="B568" t="s">
        <v>713</v>
      </c>
      <c r="C568" t="s">
        <v>357</v>
      </c>
      <c r="D568" t="str">
        <f>CONCATENATE(Employee_Data[[#This Row],[First Name]]," ",Employee_Data[[#This Row],[Last Name]])</f>
        <v>Isaac Liu</v>
      </c>
      <c r="E568" t="s">
        <v>28</v>
      </c>
      <c r="F568">
        <v>60</v>
      </c>
      <c r="G568">
        <f>Constante!$A$2-Employee_Data[[#This Row],[Age]]</f>
        <v>5</v>
      </c>
      <c r="H568" t="s">
        <v>218</v>
      </c>
      <c r="I568" t="s">
        <v>81</v>
      </c>
      <c r="J568" t="s">
        <v>30</v>
      </c>
      <c r="K568" t="s">
        <v>31</v>
      </c>
      <c r="L568" s="1">
        <v>33890</v>
      </c>
      <c r="M568" s="2">
        <f t="shared" si="24"/>
        <v>1992</v>
      </c>
      <c r="N568" s="3">
        <f t="shared" si="25"/>
        <v>10</v>
      </c>
      <c r="O568" s="3">
        <f t="shared" si="26"/>
        <v>13</v>
      </c>
      <c r="P568">
        <v>88213</v>
      </c>
      <c r="Q568">
        <f>Employee_Data[[#This Row],[Annual Salary]] * (1 + Employee_Data[[#This Row],[Bonus %]])</f>
        <v>88213</v>
      </c>
      <c r="R568">
        <v>0</v>
      </c>
      <c r="S568" t="s">
        <v>32</v>
      </c>
      <c r="T568" t="s">
        <v>33</v>
      </c>
      <c r="U568" s="1"/>
    </row>
    <row r="569" spans="1:21" x14ac:dyDescent="0.25">
      <c r="A569" t="s">
        <v>1040</v>
      </c>
      <c r="B569" t="s">
        <v>764</v>
      </c>
      <c r="C569" t="s">
        <v>453</v>
      </c>
      <c r="D569" t="str">
        <f>CONCATENATE(Employee_Data[[#This Row],[First Name]]," ",Employee_Data[[#This Row],[Last Name]])</f>
        <v>Jacob Doan</v>
      </c>
      <c r="E569" t="s">
        <v>28</v>
      </c>
      <c r="F569">
        <v>55</v>
      </c>
      <c r="G569">
        <f>Constante!$A$2-Employee_Data[[#This Row],[Age]]</f>
        <v>10</v>
      </c>
      <c r="H569" t="s">
        <v>153</v>
      </c>
      <c r="I569" t="s">
        <v>55</v>
      </c>
      <c r="J569" t="s">
        <v>39</v>
      </c>
      <c r="K569" t="s">
        <v>31</v>
      </c>
      <c r="L569" s="1">
        <v>44410</v>
      </c>
      <c r="M569" s="2">
        <f t="shared" si="24"/>
        <v>2021</v>
      </c>
      <c r="N569" s="3">
        <f t="shared" si="25"/>
        <v>8</v>
      </c>
      <c r="O569" s="3">
        <f t="shared" si="26"/>
        <v>2</v>
      </c>
      <c r="P569">
        <v>6713</v>
      </c>
      <c r="Q569">
        <f>Employee_Data[[#This Row],[Annual Salary]] * (1 + Employee_Data[[#This Row],[Bonus %]])</f>
        <v>6713</v>
      </c>
      <c r="R569">
        <v>0</v>
      </c>
      <c r="S569" t="s">
        <v>23</v>
      </c>
      <c r="T569" t="s">
        <v>65</v>
      </c>
      <c r="U569" s="1"/>
    </row>
    <row r="570" spans="1:21" x14ac:dyDescent="0.25">
      <c r="A570" t="s">
        <v>383</v>
      </c>
      <c r="B570" t="s">
        <v>774</v>
      </c>
      <c r="C570" t="s">
        <v>1007</v>
      </c>
      <c r="D570" t="str">
        <f>CONCATENATE(Employee_Data[[#This Row],[First Name]]," ",Employee_Data[[#This Row],[Last Name]])</f>
        <v>Raelynn Ma</v>
      </c>
      <c r="E570" t="s">
        <v>18</v>
      </c>
      <c r="F570">
        <v>33</v>
      </c>
      <c r="G570">
        <f>Constante!$A$2-Employee_Data[[#This Row],[Age]]</f>
        <v>32</v>
      </c>
      <c r="H570" t="s">
        <v>49</v>
      </c>
      <c r="I570" t="s">
        <v>38</v>
      </c>
      <c r="J570" t="s">
        <v>39</v>
      </c>
      <c r="K570" t="s">
        <v>31</v>
      </c>
      <c r="L570" s="1">
        <v>42285</v>
      </c>
      <c r="M570" s="2">
        <f t="shared" si="24"/>
        <v>2015</v>
      </c>
      <c r="N570" s="3">
        <f t="shared" si="25"/>
        <v>10</v>
      </c>
      <c r="O570" s="3">
        <f t="shared" si="26"/>
        <v>8</v>
      </c>
      <c r="P570">
        <v>94876</v>
      </c>
      <c r="Q570">
        <f>Employee_Data[[#This Row],[Annual Salary]] * (1 + Employee_Data[[#This Row],[Bonus %]])</f>
        <v>94876</v>
      </c>
      <c r="R570">
        <v>0</v>
      </c>
      <c r="S570" t="s">
        <v>23</v>
      </c>
      <c r="T570" t="s">
        <v>65</v>
      </c>
      <c r="U570" s="1"/>
    </row>
    <row r="571" spans="1:21" x14ac:dyDescent="0.25">
      <c r="A571" t="s">
        <v>1041</v>
      </c>
      <c r="B571" t="s">
        <v>462</v>
      </c>
      <c r="C571" t="s">
        <v>806</v>
      </c>
      <c r="D571" t="str">
        <f>CONCATENATE(Employee_Data[[#This Row],[First Name]]," ",Employee_Data[[#This Row],[Last Name]])</f>
        <v>Jameson Juarez</v>
      </c>
      <c r="E571" t="s">
        <v>28</v>
      </c>
      <c r="F571">
        <v>62</v>
      </c>
      <c r="G571">
        <f>Constante!$A$2-Employee_Data[[#This Row],[Age]]</f>
        <v>3</v>
      </c>
      <c r="H571" t="s">
        <v>338</v>
      </c>
      <c r="I571" t="s">
        <v>81</v>
      </c>
      <c r="J571" t="s">
        <v>39</v>
      </c>
      <c r="K571" t="s">
        <v>102</v>
      </c>
      <c r="L571" s="1">
        <v>34616</v>
      </c>
      <c r="M571" s="2">
        <f t="shared" si="24"/>
        <v>1994</v>
      </c>
      <c r="N571" s="3">
        <f t="shared" si="25"/>
        <v>10</v>
      </c>
      <c r="O571" s="3">
        <f t="shared" si="26"/>
        <v>9</v>
      </c>
      <c r="P571">
        <v>9823</v>
      </c>
      <c r="Q571">
        <f>Employee_Data[[#This Row],[Annual Salary]] * (1 + Employee_Data[[#This Row],[Bonus %]])</f>
        <v>9823</v>
      </c>
      <c r="R571">
        <v>0</v>
      </c>
      <c r="S571" t="s">
        <v>23</v>
      </c>
      <c r="T571" t="s">
        <v>65</v>
      </c>
      <c r="U571" s="1"/>
    </row>
    <row r="572" spans="1:21" x14ac:dyDescent="0.25">
      <c r="A572" t="s">
        <v>1042</v>
      </c>
      <c r="B572" t="s">
        <v>86</v>
      </c>
      <c r="C572" t="s">
        <v>823</v>
      </c>
      <c r="D572" t="str">
        <f>CONCATENATE(Employee_Data[[#This Row],[First Name]]," ",Employee_Data[[#This Row],[Last Name]])</f>
        <v>Everleigh Shah</v>
      </c>
      <c r="E572" t="s">
        <v>18</v>
      </c>
      <c r="F572">
        <v>36</v>
      </c>
      <c r="G572">
        <f>Constante!$A$2-Employee_Data[[#This Row],[Age]]</f>
        <v>29</v>
      </c>
      <c r="H572" t="s">
        <v>271</v>
      </c>
      <c r="I572" t="s">
        <v>81</v>
      </c>
      <c r="J572" t="s">
        <v>21</v>
      </c>
      <c r="K572" t="s">
        <v>31</v>
      </c>
      <c r="L572" s="1">
        <v>43448</v>
      </c>
      <c r="M572" s="2">
        <f t="shared" si="24"/>
        <v>2018</v>
      </c>
      <c r="N572" s="3">
        <f t="shared" si="25"/>
        <v>12</v>
      </c>
      <c r="O572" s="3">
        <f t="shared" si="26"/>
        <v>14</v>
      </c>
      <c r="P572">
        <v>96757</v>
      </c>
      <c r="Q572">
        <f>Employee_Data[[#This Row],[Annual Salary]] * (1 + Employee_Data[[#This Row],[Bonus %]])</f>
        <v>96757</v>
      </c>
      <c r="R572">
        <v>0</v>
      </c>
      <c r="S572" t="s">
        <v>23</v>
      </c>
      <c r="T572" t="s">
        <v>105</v>
      </c>
      <c r="U572" s="1"/>
    </row>
    <row r="573" spans="1:21" x14ac:dyDescent="0.25">
      <c r="A573" t="s">
        <v>1043</v>
      </c>
      <c r="B573" t="s">
        <v>202</v>
      </c>
      <c r="C573" t="s">
        <v>182</v>
      </c>
      <c r="D573" t="str">
        <f>CONCATENATE(Employee_Data[[#This Row],[First Name]]," ",Employee_Data[[#This Row],[Last Name]])</f>
        <v>Alexander Foster</v>
      </c>
      <c r="E573" t="s">
        <v>28</v>
      </c>
      <c r="F573">
        <v>35</v>
      </c>
      <c r="G573">
        <f>Constante!$A$2-Employee_Data[[#This Row],[Age]]</f>
        <v>30</v>
      </c>
      <c r="H573" t="s">
        <v>153</v>
      </c>
      <c r="I573" t="s">
        <v>96</v>
      </c>
      <c r="J573" t="s">
        <v>30</v>
      </c>
      <c r="K573" t="s">
        <v>22</v>
      </c>
      <c r="L573" s="1">
        <v>44015</v>
      </c>
      <c r="M573" s="2">
        <f t="shared" si="24"/>
        <v>2020</v>
      </c>
      <c r="N573" s="3">
        <f t="shared" si="25"/>
        <v>7</v>
      </c>
      <c r="O573" s="3">
        <f t="shared" si="26"/>
        <v>3</v>
      </c>
      <c r="P573">
        <v>51513</v>
      </c>
      <c r="Q573">
        <f>Employee_Data[[#This Row],[Annual Salary]] * (1 + Employee_Data[[#This Row],[Bonus %]])</f>
        <v>51513</v>
      </c>
      <c r="R573">
        <v>0</v>
      </c>
      <c r="S573" t="s">
        <v>23</v>
      </c>
      <c r="T573" t="s">
        <v>105</v>
      </c>
      <c r="U573" s="1"/>
    </row>
    <row r="574" spans="1:21" x14ac:dyDescent="0.25">
      <c r="A574" t="s">
        <v>1044</v>
      </c>
      <c r="B574" t="s">
        <v>1045</v>
      </c>
      <c r="C574" t="s">
        <v>1046</v>
      </c>
      <c r="D574" t="str">
        <f>CONCATENATE(Employee_Data[[#This Row],[First Name]]," ",Employee_Data[[#This Row],[Last Name]])</f>
        <v>Ryan Ha</v>
      </c>
      <c r="E574" t="s">
        <v>28</v>
      </c>
      <c r="F574">
        <v>60</v>
      </c>
      <c r="G574">
        <f>Constante!$A$2-Employee_Data[[#This Row],[Age]]</f>
        <v>5</v>
      </c>
      <c r="H574" t="s">
        <v>95</v>
      </c>
      <c r="I574" t="s">
        <v>96</v>
      </c>
      <c r="J574" t="s">
        <v>56</v>
      </c>
      <c r="K574" t="s">
        <v>31</v>
      </c>
      <c r="L574" s="1">
        <v>39109</v>
      </c>
      <c r="M574" s="2">
        <f t="shared" si="24"/>
        <v>2007</v>
      </c>
      <c r="N574" s="3">
        <f t="shared" si="25"/>
        <v>1</v>
      </c>
      <c r="O574" s="3">
        <f t="shared" si="26"/>
        <v>27</v>
      </c>
      <c r="P574">
        <v>234311</v>
      </c>
      <c r="Q574">
        <f>Employee_Data[[#This Row],[Annual Salary]] * (1 + Employee_Data[[#This Row],[Bonus %]])</f>
        <v>321006.07</v>
      </c>
      <c r="R574">
        <v>0.37</v>
      </c>
      <c r="S574" t="s">
        <v>23</v>
      </c>
      <c r="T574" t="s">
        <v>65</v>
      </c>
      <c r="U574" s="1"/>
    </row>
    <row r="575" spans="1:21" x14ac:dyDescent="0.25">
      <c r="A575" t="s">
        <v>1047</v>
      </c>
      <c r="B575" t="s">
        <v>1048</v>
      </c>
      <c r="C575" t="s">
        <v>236</v>
      </c>
      <c r="D575" t="str">
        <f>CONCATENATE(Employee_Data[[#This Row],[First Name]]," ",Employee_Data[[#This Row],[Last Name]])</f>
        <v>Chloe Salazar</v>
      </c>
      <c r="E575" t="s">
        <v>18</v>
      </c>
      <c r="F575">
        <v>45</v>
      </c>
      <c r="G575">
        <f>Constante!$A$2-Employee_Data[[#This Row],[Age]]</f>
        <v>20</v>
      </c>
      <c r="H575" t="s">
        <v>19</v>
      </c>
      <c r="I575" t="s">
        <v>76</v>
      </c>
      <c r="J575" t="s">
        <v>39</v>
      </c>
      <c r="K575" t="s">
        <v>102</v>
      </c>
      <c r="L575" s="1">
        <v>40685</v>
      </c>
      <c r="M575" s="2">
        <f t="shared" si="24"/>
        <v>2011</v>
      </c>
      <c r="N575" s="3">
        <f t="shared" si="25"/>
        <v>5</v>
      </c>
      <c r="O575" s="3">
        <f t="shared" si="26"/>
        <v>22</v>
      </c>
      <c r="P575">
        <v>152353</v>
      </c>
      <c r="Q575">
        <f>Employee_Data[[#This Row],[Annual Salary]] * (1 + Employee_Data[[#This Row],[Bonus %]])</f>
        <v>173682.42</v>
      </c>
      <c r="R575">
        <v>0.14000000000000001</v>
      </c>
      <c r="S575" t="s">
        <v>23</v>
      </c>
      <c r="T575" t="s">
        <v>24</v>
      </c>
      <c r="U575" s="1"/>
    </row>
    <row r="576" spans="1:21" x14ac:dyDescent="0.25">
      <c r="A576" t="s">
        <v>1049</v>
      </c>
      <c r="B576" t="s">
        <v>603</v>
      </c>
      <c r="C576" t="s">
        <v>1050</v>
      </c>
      <c r="D576" t="str">
        <f>CONCATENATE(Employee_Data[[#This Row],[First Name]]," ",Employee_Data[[#This Row],[Last Name]])</f>
        <v>Layla Scott</v>
      </c>
      <c r="E576" t="s">
        <v>18</v>
      </c>
      <c r="F576">
        <v>48</v>
      </c>
      <c r="G576">
        <f>Constante!$A$2-Employee_Data[[#This Row],[Age]]</f>
        <v>17</v>
      </c>
      <c r="H576" t="s">
        <v>19</v>
      </c>
      <c r="I576" t="s">
        <v>69</v>
      </c>
      <c r="J576" t="s">
        <v>39</v>
      </c>
      <c r="K576" t="s">
        <v>40</v>
      </c>
      <c r="L576" s="1">
        <v>40389</v>
      </c>
      <c r="M576" s="2">
        <f t="shared" si="24"/>
        <v>2010</v>
      </c>
      <c r="N576" s="3">
        <f t="shared" si="25"/>
        <v>7</v>
      </c>
      <c r="O576" s="3">
        <f t="shared" si="26"/>
        <v>30</v>
      </c>
      <c r="P576">
        <v>124774</v>
      </c>
      <c r="Q576">
        <f>Employee_Data[[#This Row],[Annual Salary]] * (1 + Employee_Data[[#This Row],[Bonus %]])</f>
        <v>139746.88</v>
      </c>
      <c r="R576">
        <v>0.12</v>
      </c>
      <c r="S576" t="s">
        <v>23</v>
      </c>
      <c r="T576" t="s">
        <v>50</v>
      </c>
      <c r="U576" s="1"/>
    </row>
    <row r="577" spans="1:21" x14ac:dyDescent="0.25">
      <c r="A577" t="s">
        <v>869</v>
      </c>
      <c r="B577" t="s">
        <v>174</v>
      </c>
      <c r="C577" t="s">
        <v>891</v>
      </c>
      <c r="D577" t="str">
        <f>CONCATENATE(Employee_Data[[#This Row],[First Name]]," ",Employee_Data[[#This Row],[Last Name]])</f>
        <v>Leah Khan</v>
      </c>
      <c r="E577" t="s">
        <v>18</v>
      </c>
      <c r="F577">
        <v>36</v>
      </c>
      <c r="G577">
        <f>Constante!$A$2-Employee_Data[[#This Row],[Age]]</f>
        <v>29</v>
      </c>
      <c r="H577" t="s">
        <v>37</v>
      </c>
      <c r="I577" t="s">
        <v>96</v>
      </c>
      <c r="J577" t="s">
        <v>56</v>
      </c>
      <c r="K577" t="s">
        <v>31</v>
      </c>
      <c r="L577" s="1">
        <v>40434</v>
      </c>
      <c r="M577" s="2">
        <f t="shared" si="24"/>
        <v>2010</v>
      </c>
      <c r="N577" s="3">
        <f t="shared" si="25"/>
        <v>9</v>
      </c>
      <c r="O577" s="3">
        <f t="shared" si="26"/>
        <v>13</v>
      </c>
      <c r="P577">
        <v>15707</v>
      </c>
      <c r="Q577">
        <f>Employee_Data[[#This Row],[Annual Salary]] * (1 + Employee_Data[[#This Row],[Bonus %]])</f>
        <v>20104.96</v>
      </c>
      <c r="R577">
        <v>0.28000000000000003</v>
      </c>
      <c r="S577" t="s">
        <v>32</v>
      </c>
      <c r="T577" t="s">
        <v>33</v>
      </c>
      <c r="U577" s="1"/>
    </row>
    <row r="578" spans="1:21" x14ac:dyDescent="0.25">
      <c r="A578" t="s">
        <v>1051</v>
      </c>
      <c r="B578" t="s">
        <v>476</v>
      </c>
      <c r="C578" t="s">
        <v>716</v>
      </c>
      <c r="D578" t="str">
        <f>CONCATENATE(Employee_Data[[#This Row],[First Name]]," ",Employee_Data[[#This Row],[Last Name]])</f>
        <v>Mason Jimenez</v>
      </c>
      <c r="E578" t="s">
        <v>28</v>
      </c>
      <c r="F578">
        <v>44</v>
      </c>
      <c r="G578">
        <f>Constante!$A$2-Employee_Data[[#This Row],[Age]]</f>
        <v>21</v>
      </c>
      <c r="H578" t="s">
        <v>19</v>
      </c>
      <c r="I578" t="s">
        <v>38</v>
      </c>
      <c r="J578" t="s">
        <v>39</v>
      </c>
      <c r="K578" t="s">
        <v>102</v>
      </c>
      <c r="L578" s="1">
        <v>43685</v>
      </c>
      <c r="M578" s="2">
        <f t="shared" ref="M578:M641" si="27">YEAR(L578)</f>
        <v>2019</v>
      </c>
      <c r="N578" s="3">
        <f t="shared" ref="N578:N641" si="28">MONTH(L578)</f>
        <v>8</v>
      </c>
      <c r="O578" s="3">
        <f t="shared" ref="O578:O641" si="29">DAY(L578)</f>
        <v>8</v>
      </c>
      <c r="P578">
        <v>130133</v>
      </c>
      <c r="Q578">
        <f>Employee_Data[[#This Row],[Annual Salary]] * (1 + Employee_Data[[#This Row],[Bonus %]])</f>
        <v>149652.94999999998</v>
      </c>
      <c r="R578">
        <v>0.15</v>
      </c>
      <c r="S578" t="s">
        <v>23</v>
      </c>
      <c r="T578" t="s">
        <v>47</v>
      </c>
      <c r="U578" s="1">
        <v>44699</v>
      </c>
    </row>
    <row r="579" spans="1:21" x14ac:dyDescent="0.25">
      <c r="A579" t="s">
        <v>1052</v>
      </c>
      <c r="B579" t="s">
        <v>684</v>
      </c>
      <c r="C579" t="s">
        <v>108</v>
      </c>
      <c r="D579" t="str">
        <f>CONCATENATE(Employee_Data[[#This Row],[First Name]]," ",Employee_Data[[#This Row],[Last Name]])</f>
        <v>Hailey Dang</v>
      </c>
      <c r="E579" t="s">
        <v>18</v>
      </c>
      <c r="F579">
        <v>64</v>
      </c>
      <c r="G579">
        <f>Constante!$A$2-Employee_Data[[#This Row],[Age]]</f>
        <v>1</v>
      </c>
      <c r="H579" t="s">
        <v>60</v>
      </c>
      <c r="I579" t="s">
        <v>96</v>
      </c>
      <c r="J579" t="s">
        <v>30</v>
      </c>
      <c r="K579" t="s">
        <v>31</v>
      </c>
      <c r="L579" s="1">
        <v>43729</v>
      </c>
      <c r="M579" s="2">
        <f t="shared" si="27"/>
        <v>2019</v>
      </c>
      <c r="N579" s="3">
        <f t="shared" si="28"/>
        <v>9</v>
      </c>
      <c r="O579" s="3">
        <f t="shared" si="29"/>
        <v>21</v>
      </c>
      <c r="P579">
        <v>10878</v>
      </c>
      <c r="Q579">
        <f>Employee_Data[[#This Row],[Annual Salary]] * (1 + Employee_Data[[#This Row],[Bonus %]])</f>
        <v>11530.68</v>
      </c>
      <c r="R579">
        <v>0.06</v>
      </c>
      <c r="S579" t="s">
        <v>32</v>
      </c>
      <c r="T579" t="s">
        <v>88</v>
      </c>
      <c r="U579" s="1"/>
    </row>
    <row r="580" spans="1:21" x14ac:dyDescent="0.25">
      <c r="A580" t="s">
        <v>1053</v>
      </c>
      <c r="B580" t="s">
        <v>312</v>
      </c>
      <c r="C580" t="s">
        <v>327</v>
      </c>
      <c r="D580" t="str">
        <f>CONCATENATE(Employee_Data[[#This Row],[First Name]]," ",Employee_Data[[#This Row],[Last Name]])</f>
        <v>Amelia Bui</v>
      </c>
      <c r="E580" t="s">
        <v>18</v>
      </c>
      <c r="F580">
        <v>46</v>
      </c>
      <c r="G580">
        <f>Constante!$A$2-Employee_Data[[#This Row],[Age]]</f>
        <v>19</v>
      </c>
      <c r="H580" t="s">
        <v>37</v>
      </c>
      <c r="I580" t="s">
        <v>81</v>
      </c>
      <c r="J580" t="s">
        <v>39</v>
      </c>
      <c r="K580" t="s">
        <v>31</v>
      </c>
      <c r="L580" s="1">
        <v>44125</v>
      </c>
      <c r="M580" s="2">
        <f t="shared" si="27"/>
        <v>2020</v>
      </c>
      <c r="N580" s="3">
        <f t="shared" si="28"/>
        <v>10</v>
      </c>
      <c r="O580" s="3">
        <f t="shared" si="29"/>
        <v>21</v>
      </c>
      <c r="P580">
        <v>151853</v>
      </c>
      <c r="Q580">
        <f>Employee_Data[[#This Row],[Annual Salary]] * (1 + Employee_Data[[#This Row],[Bonus %]])</f>
        <v>176149.47999999998</v>
      </c>
      <c r="R580">
        <v>0.16</v>
      </c>
      <c r="S580" t="s">
        <v>32</v>
      </c>
      <c r="T580" t="s">
        <v>166</v>
      </c>
      <c r="U580" s="1"/>
    </row>
    <row r="581" spans="1:21" x14ac:dyDescent="0.25">
      <c r="A581" t="s">
        <v>1054</v>
      </c>
      <c r="B581" t="s">
        <v>384</v>
      </c>
      <c r="C581" t="s">
        <v>125</v>
      </c>
      <c r="D581" t="str">
        <f>CONCATENATE(Employee_Data[[#This Row],[First Name]]," ",Employee_Data[[#This Row],[Last Name]])</f>
        <v>Elena Her</v>
      </c>
      <c r="E581" t="s">
        <v>18</v>
      </c>
      <c r="F581">
        <v>62</v>
      </c>
      <c r="G581">
        <f>Constante!$A$2-Employee_Data[[#This Row],[Age]]</f>
        <v>3</v>
      </c>
      <c r="H581" t="s">
        <v>54</v>
      </c>
      <c r="I581" t="s">
        <v>55</v>
      </c>
      <c r="J581" t="s">
        <v>30</v>
      </c>
      <c r="K581" t="s">
        <v>31</v>
      </c>
      <c r="L581" s="1">
        <v>38977</v>
      </c>
      <c r="M581" s="2">
        <f t="shared" si="27"/>
        <v>2006</v>
      </c>
      <c r="N581" s="3">
        <f t="shared" si="28"/>
        <v>9</v>
      </c>
      <c r="O581" s="3">
        <f t="shared" si="29"/>
        <v>17</v>
      </c>
      <c r="P581">
        <v>64669</v>
      </c>
      <c r="Q581">
        <f>Employee_Data[[#This Row],[Annual Salary]] * (1 + Employee_Data[[#This Row],[Bonus %]])</f>
        <v>64669</v>
      </c>
      <c r="R581">
        <v>0</v>
      </c>
      <c r="S581" t="s">
        <v>32</v>
      </c>
      <c r="T581" t="s">
        <v>33</v>
      </c>
      <c r="U581" s="1"/>
    </row>
    <row r="582" spans="1:21" x14ac:dyDescent="0.25">
      <c r="A582" t="s">
        <v>1055</v>
      </c>
      <c r="B582" t="s">
        <v>814</v>
      </c>
      <c r="C582" t="s">
        <v>1032</v>
      </c>
      <c r="D582" t="str">
        <f>CONCATENATE(Employee_Data[[#This Row],[First Name]]," ",Employee_Data[[#This Row],[Last Name]])</f>
        <v>Ian Cortez</v>
      </c>
      <c r="E582" t="s">
        <v>28</v>
      </c>
      <c r="F582">
        <v>61</v>
      </c>
      <c r="G582">
        <f>Constante!$A$2-Employee_Data[[#This Row],[Age]]</f>
        <v>4</v>
      </c>
      <c r="H582" t="s">
        <v>153</v>
      </c>
      <c r="I582" t="s">
        <v>96</v>
      </c>
      <c r="J582" t="s">
        <v>21</v>
      </c>
      <c r="K582" t="s">
        <v>102</v>
      </c>
      <c r="L582" s="1">
        <v>39568</v>
      </c>
      <c r="M582" s="2">
        <f t="shared" si="27"/>
        <v>2008</v>
      </c>
      <c r="N582" s="3">
        <f t="shared" si="28"/>
        <v>4</v>
      </c>
      <c r="O582" s="3">
        <f t="shared" si="29"/>
        <v>30</v>
      </c>
      <c r="P582">
        <v>69352</v>
      </c>
      <c r="Q582">
        <f>Employee_Data[[#This Row],[Annual Salary]] * (1 + Employee_Data[[#This Row],[Bonus %]])</f>
        <v>69352</v>
      </c>
      <c r="R582">
        <v>0</v>
      </c>
      <c r="S582" t="s">
        <v>112</v>
      </c>
      <c r="T582" t="s">
        <v>119</v>
      </c>
      <c r="U582" s="1"/>
    </row>
    <row r="583" spans="1:21" x14ac:dyDescent="0.25">
      <c r="A583" t="s">
        <v>1056</v>
      </c>
      <c r="B583" t="s">
        <v>241</v>
      </c>
      <c r="C583" t="s">
        <v>75</v>
      </c>
      <c r="D583" t="str">
        <f>CONCATENATE(Employee_Data[[#This Row],[First Name]]," ",Employee_Data[[#This Row],[Last Name]])</f>
        <v>Christian Ali</v>
      </c>
      <c r="E583" t="s">
        <v>28</v>
      </c>
      <c r="F583">
        <v>65</v>
      </c>
      <c r="G583">
        <f>Constante!$A$2-Employee_Data[[#This Row],[Age]]</f>
        <v>0</v>
      </c>
      <c r="H583" t="s">
        <v>153</v>
      </c>
      <c r="I583" t="s">
        <v>96</v>
      </c>
      <c r="J583" t="s">
        <v>21</v>
      </c>
      <c r="K583" t="s">
        <v>31</v>
      </c>
      <c r="L583" s="1">
        <v>37181</v>
      </c>
      <c r="M583" s="2">
        <f t="shared" si="27"/>
        <v>2001</v>
      </c>
      <c r="N583" s="3">
        <f t="shared" si="28"/>
        <v>10</v>
      </c>
      <c r="O583" s="3">
        <f t="shared" si="29"/>
        <v>17</v>
      </c>
      <c r="P583">
        <v>74631</v>
      </c>
      <c r="Q583">
        <f>Employee_Data[[#This Row],[Annual Salary]] * (1 + Employee_Data[[#This Row],[Bonus %]])</f>
        <v>74631</v>
      </c>
      <c r="R583">
        <v>0</v>
      </c>
      <c r="S583" t="s">
        <v>32</v>
      </c>
      <c r="T583" t="s">
        <v>33</v>
      </c>
      <c r="U583" s="1"/>
    </row>
    <row r="584" spans="1:21" x14ac:dyDescent="0.25">
      <c r="A584" t="s">
        <v>1057</v>
      </c>
      <c r="B584" t="s">
        <v>435</v>
      </c>
      <c r="C584" t="s">
        <v>558</v>
      </c>
      <c r="D584" t="str">
        <f>CONCATENATE(Employee_Data[[#This Row],[First Name]]," ",Employee_Data[[#This Row],[Last Name]])</f>
        <v>Carter Ortiz</v>
      </c>
      <c r="E584" t="s">
        <v>28</v>
      </c>
      <c r="F584">
        <v>54</v>
      </c>
      <c r="G584">
        <f>Constante!$A$2-Employee_Data[[#This Row],[Age]]</f>
        <v>11</v>
      </c>
      <c r="H584" t="s">
        <v>132</v>
      </c>
      <c r="I584" t="s">
        <v>81</v>
      </c>
      <c r="J584" t="s">
        <v>39</v>
      </c>
      <c r="K584" t="s">
        <v>102</v>
      </c>
      <c r="L584" s="1">
        <v>41028</v>
      </c>
      <c r="M584" s="2">
        <f t="shared" si="27"/>
        <v>2012</v>
      </c>
      <c r="N584" s="3">
        <f t="shared" si="28"/>
        <v>4</v>
      </c>
      <c r="O584" s="3">
        <f t="shared" si="29"/>
        <v>29</v>
      </c>
      <c r="P584">
        <v>96441</v>
      </c>
      <c r="Q584">
        <f>Employee_Data[[#This Row],[Annual Salary]] * (1 + Employee_Data[[#This Row],[Bonus %]])</f>
        <v>96441</v>
      </c>
      <c r="R584">
        <v>0</v>
      </c>
      <c r="S584" t="s">
        <v>112</v>
      </c>
      <c r="T584" t="s">
        <v>265</v>
      </c>
      <c r="U584" s="1"/>
    </row>
    <row r="585" spans="1:21" x14ac:dyDescent="0.25">
      <c r="A585" t="s">
        <v>1058</v>
      </c>
      <c r="B585" t="s">
        <v>344</v>
      </c>
      <c r="C585" t="s">
        <v>609</v>
      </c>
      <c r="D585" t="str">
        <f>CONCATENATE(Employee_Data[[#This Row],[First Name]]," ",Employee_Data[[#This Row],[Last Name]])</f>
        <v>Grayson Chan</v>
      </c>
      <c r="E585" t="s">
        <v>28</v>
      </c>
      <c r="F585">
        <v>46</v>
      </c>
      <c r="G585">
        <f>Constante!$A$2-Employee_Data[[#This Row],[Age]]</f>
        <v>19</v>
      </c>
      <c r="H585" t="s">
        <v>139</v>
      </c>
      <c r="I585" t="s">
        <v>81</v>
      </c>
      <c r="J585" t="s">
        <v>39</v>
      </c>
      <c r="K585" t="s">
        <v>31</v>
      </c>
      <c r="L585" s="1">
        <v>40836</v>
      </c>
      <c r="M585" s="2">
        <f t="shared" si="27"/>
        <v>2011</v>
      </c>
      <c r="N585" s="3">
        <f t="shared" si="28"/>
        <v>10</v>
      </c>
      <c r="O585" s="3">
        <f t="shared" si="29"/>
        <v>20</v>
      </c>
      <c r="P585">
        <v>11425</v>
      </c>
      <c r="Q585">
        <f>Employee_Data[[#This Row],[Annual Salary]] * (1 + Employee_Data[[#This Row],[Bonus %]])</f>
        <v>13024.500000000002</v>
      </c>
      <c r="R585">
        <v>0.14000000000000001</v>
      </c>
      <c r="S585" t="s">
        <v>32</v>
      </c>
      <c r="T585" t="s">
        <v>166</v>
      </c>
      <c r="U585" s="1"/>
    </row>
    <row r="586" spans="1:21" x14ac:dyDescent="0.25">
      <c r="A586" t="s">
        <v>1059</v>
      </c>
      <c r="B586" t="s">
        <v>326</v>
      </c>
      <c r="C586" t="s">
        <v>553</v>
      </c>
      <c r="D586" t="str">
        <f>CONCATENATE(Employee_Data[[#This Row],[First Name]]," ",Employee_Data[[#This Row],[Last Name]])</f>
        <v>Nolan Molina</v>
      </c>
      <c r="E586" t="s">
        <v>28</v>
      </c>
      <c r="F586">
        <v>36</v>
      </c>
      <c r="G586">
        <f>Constante!$A$2-Employee_Data[[#This Row],[Age]]</f>
        <v>29</v>
      </c>
      <c r="H586" t="s">
        <v>45</v>
      </c>
      <c r="I586" t="s">
        <v>20</v>
      </c>
      <c r="J586" t="s">
        <v>56</v>
      </c>
      <c r="K586" t="s">
        <v>102</v>
      </c>
      <c r="L586" s="1">
        <v>44192</v>
      </c>
      <c r="M586" s="2">
        <f t="shared" si="27"/>
        <v>2020</v>
      </c>
      <c r="N586" s="3">
        <f t="shared" si="28"/>
        <v>12</v>
      </c>
      <c r="O586" s="3">
        <f t="shared" si="29"/>
        <v>27</v>
      </c>
      <c r="P586">
        <v>70165</v>
      </c>
      <c r="Q586">
        <f>Employee_Data[[#This Row],[Annual Salary]] * (1 + Employee_Data[[#This Row],[Bonus %]])</f>
        <v>75076.55</v>
      </c>
      <c r="R586">
        <v>7.0000000000000007E-2</v>
      </c>
      <c r="S586" t="s">
        <v>112</v>
      </c>
      <c r="T586" t="s">
        <v>113</v>
      </c>
      <c r="U586" s="1"/>
    </row>
    <row r="587" spans="1:21" x14ac:dyDescent="0.25">
      <c r="A587" t="s">
        <v>1060</v>
      </c>
      <c r="B587" t="s">
        <v>107</v>
      </c>
      <c r="C587" t="s">
        <v>1061</v>
      </c>
      <c r="D587" t="str">
        <f>CONCATENATE(Employee_Data[[#This Row],[First Name]]," ",Employee_Data[[#This Row],[Last Name]])</f>
        <v>Adam Kaur</v>
      </c>
      <c r="E587" t="s">
        <v>28</v>
      </c>
      <c r="F587">
        <v>60</v>
      </c>
      <c r="G587">
        <f>Constante!$A$2-Employee_Data[[#This Row],[Age]]</f>
        <v>5</v>
      </c>
      <c r="H587" t="s">
        <v>60</v>
      </c>
      <c r="I587" t="s">
        <v>20</v>
      </c>
      <c r="J587" t="s">
        <v>56</v>
      </c>
      <c r="K587" t="s">
        <v>31</v>
      </c>
      <c r="L587" s="1">
        <v>36554</v>
      </c>
      <c r="M587" s="2">
        <f t="shared" si="27"/>
        <v>2000</v>
      </c>
      <c r="N587" s="3">
        <f t="shared" si="28"/>
        <v>1</v>
      </c>
      <c r="O587" s="3">
        <f t="shared" si="29"/>
        <v>29</v>
      </c>
      <c r="P587">
        <v>109059</v>
      </c>
      <c r="Q587">
        <f>Employee_Data[[#This Row],[Annual Salary]] * (1 + Employee_Data[[#This Row],[Bonus %]])</f>
        <v>116693.13</v>
      </c>
      <c r="R587">
        <v>7.0000000000000007E-2</v>
      </c>
      <c r="S587" t="s">
        <v>32</v>
      </c>
      <c r="T587" t="s">
        <v>166</v>
      </c>
      <c r="U587" s="1"/>
    </row>
    <row r="588" spans="1:21" x14ac:dyDescent="0.25">
      <c r="A588" t="s">
        <v>1062</v>
      </c>
      <c r="B588" t="s">
        <v>312</v>
      </c>
      <c r="C588" t="s">
        <v>1061</v>
      </c>
      <c r="D588" t="str">
        <f>CONCATENATE(Employee_Data[[#This Row],[First Name]]," ",Employee_Data[[#This Row],[Last Name]])</f>
        <v>Amelia Kaur</v>
      </c>
      <c r="E588" t="s">
        <v>18</v>
      </c>
      <c r="F588">
        <v>30</v>
      </c>
      <c r="G588">
        <f>Constante!$A$2-Employee_Data[[#This Row],[Age]]</f>
        <v>35</v>
      </c>
      <c r="H588" t="s">
        <v>225</v>
      </c>
      <c r="I588" t="s">
        <v>81</v>
      </c>
      <c r="J588" t="s">
        <v>21</v>
      </c>
      <c r="K588" t="s">
        <v>31</v>
      </c>
      <c r="L588" s="1">
        <v>42322</v>
      </c>
      <c r="M588" s="2">
        <f t="shared" si="27"/>
        <v>2015</v>
      </c>
      <c r="N588" s="3">
        <f t="shared" si="28"/>
        <v>11</v>
      </c>
      <c r="O588" s="3">
        <f t="shared" si="29"/>
        <v>14</v>
      </c>
      <c r="P588">
        <v>77442</v>
      </c>
      <c r="Q588">
        <f>Employee_Data[[#This Row],[Annual Salary]] * (1 + Employee_Data[[#This Row],[Bonus %]])</f>
        <v>77442</v>
      </c>
      <c r="R588">
        <v>0</v>
      </c>
      <c r="S588" t="s">
        <v>23</v>
      </c>
      <c r="T588" t="s">
        <v>105</v>
      </c>
      <c r="U588" s="1"/>
    </row>
    <row r="589" spans="1:21" x14ac:dyDescent="0.25">
      <c r="A589" t="s">
        <v>1063</v>
      </c>
      <c r="B589" t="s">
        <v>620</v>
      </c>
      <c r="C589" t="s">
        <v>1064</v>
      </c>
      <c r="D589" t="str">
        <f>CONCATENATE(Employee_Data[[#This Row],[First Name]]," ",Employee_Data[[#This Row],[Last Name]])</f>
        <v>Autumn Gonzales</v>
      </c>
      <c r="E589" t="s">
        <v>18</v>
      </c>
      <c r="F589">
        <v>34</v>
      </c>
      <c r="G589">
        <f>Constante!$A$2-Employee_Data[[#This Row],[Age]]</f>
        <v>31</v>
      </c>
      <c r="H589" t="s">
        <v>153</v>
      </c>
      <c r="I589" t="s">
        <v>55</v>
      </c>
      <c r="J589" t="s">
        <v>56</v>
      </c>
      <c r="K589" t="s">
        <v>102</v>
      </c>
      <c r="L589" s="1">
        <v>41066</v>
      </c>
      <c r="M589" s="2">
        <f t="shared" si="27"/>
        <v>2012</v>
      </c>
      <c r="N589" s="3">
        <f t="shared" si="28"/>
        <v>6</v>
      </c>
      <c r="O589" s="3">
        <f t="shared" si="29"/>
        <v>6</v>
      </c>
      <c r="P589">
        <v>72126</v>
      </c>
      <c r="Q589">
        <f>Employee_Data[[#This Row],[Annual Salary]] * (1 + Employee_Data[[#This Row],[Bonus %]])</f>
        <v>72126</v>
      </c>
      <c r="R589">
        <v>0</v>
      </c>
      <c r="S589" t="s">
        <v>112</v>
      </c>
      <c r="T589" t="s">
        <v>113</v>
      </c>
      <c r="U589" s="1"/>
    </row>
    <row r="590" spans="1:21" x14ac:dyDescent="0.25">
      <c r="A590" t="s">
        <v>1065</v>
      </c>
      <c r="B590" t="s">
        <v>657</v>
      </c>
      <c r="C590" t="s">
        <v>758</v>
      </c>
      <c r="D590" t="str">
        <f>CONCATENATE(Employee_Data[[#This Row],[First Name]]," ",Employee_Data[[#This Row],[Last Name]])</f>
        <v>Ezra Wilson</v>
      </c>
      <c r="E590" t="s">
        <v>28</v>
      </c>
      <c r="F590">
        <v>55</v>
      </c>
      <c r="G590">
        <f>Constante!$A$2-Employee_Data[[#This Row],[Age]]</f>
        <v>10</v>
      </c>
      <c r="H590" t="s">
        <v>516</v>
      </c>
      <c r="I590" t="s">
        <v>20</v>
      </c>
      <c r="J590" t="s">
        <v>30</v>
      </c>
      <c r="K590" t="s">
        <v>40</v>
      </c>
      <c r="L590" s="1">
        <v>41565</v>
      </c>
      <c r="M590" s="2">
        <f t="shared" si="27"/>
        <v>2013</v>
      </c>
      <c r="N590" s="3">
        <f t="shared" si="28"/>
        <v>10</v>
      </c>
      <c r="O590" s="3">
        <f t="shared" si="29"/>
        <v>18</v>
      </c>
      <c r="P590">
        <v>70334</v>
      </c>
      <c r="Q590">
        <f>Employee_Data[[#This Row],[Annual Salary]] * (1 + Employee_Data[[#This Row],[Bonus %]])</f>
        <v>70334</v>
      </c>
      <c r="R590">
        <v>0</v>
      </c>
      <c r="S590" t="s">
        <v>23</v>
      </c>
      <c r="T590" t="s">
        <v>65</v>
      </c>
      <c r="U590" s="1"/>
    </row>
    <row r="591" spans="1:21" x14ac:dyDescent="0.25">
      <c r="A591" t="s">
        <v>1066</v>
      </c>
      <c r="B591" t="s">
        <v>764</v>
      </c>
      <c r="C591" t="s">
        <v>297</v>
      </c>
      <c r="D591" t="str">
        <f>CONCATENATE(Employee_Data[[#This Row],[First Name]]," ",Employee_Data[[#This Row],[Last Name]])</f>
        <v>Jacob Cheng</v>
      </c>
      <c r="E591" t="s">
        <v>28</v>
      </c>
      <c r="F591">
        <v>59</v>
      </c>
      <c r="G591">
        <f>Constante!$A$2-Employee_Data[[#This Row],[Age]]</f>
        <v>6</v>
      </c>
      <c r="H591" t="s">
        <v>132</v>
      </c>
      <c r="I591" t="s">
        <v>81</v>
      </c>
      <c r="J591" t="s">
        <v>21</v>
      </c>
      <c r="K591" t="s">
        <v>31</v>
      </c>
      <c r="L591" s="1">
        <v>40170</v>
      </c>
      <c r="M591" s="2">
        <f t="shared" si="27"/>
        <v>2009</v>
      </c>
      <c r="N591" s="3">
        <f t="shared" si="28"/>
        <v>12</v>
      </c>
      <c r="O591" s="3">
        <f t="shared" si="29"/>
        <v>23</v>
      </c>
      <c r="P591">
        <v>78006</v>
      </c>
      <c r="Q591">
        <f>Employee_Data[[#This Row],[Annual Salary]] * (1 + Employee_Data[[#This Row],[Bonus %]])</f>
        <v>78006</v>
      </c>
      <c r="R591">
        <v>0</v>
      </c>
      <c r="S591" t="s">
        <v>23</v>
      </c>
      <c r="T591" t="s">
        <v>65</v>
      </c>
      <c r="U591" s="1"/>
    </row>
    <row r="592" spans="1:21" x14ac:dyDescent="0.25">
      <c r="A592" t="s">
        <v>1067</v>
      </c>
      <c r="B592" t="s">
        <v>575</v>
      </c>
      <c r="C592" t="s">
        <v>1068</v>
      </c>
      <c r="D592" t="str">
        <f>CONCATENATE(Employee_Data[[#This Row],[First Name]]," ",Employee_Data[[#This Row],[Last Name]])</f>
        <v>Melody Valdez</v>
      </c>
      <c r="E592" t="s">
        <v>18</v>
      </c>
      <c r="F592">
        <v>28</v>
      </c>
      <c r="G592">
        <f>Constante!$A$2-Employee_Data[[#This Row],[Age]]</f>
        <v>37</v>
      </c>
      <c r="H592" t="s">
        <v>37</v>
      </c>
      <c r="I592" t="s">
        <v>20</v>
      </c>
      <c r="J592" t="s">
        <v>30</v>
      </c>
      <c r="K592" t="s">
        <v>102</v>
      </c>
      <c r="L592" s="1">
        <v>44221</v>
      </c>
      <c r="M592" s="2">
        <f t="shared" si="27"/>
        <v>2021</v>
      </c>
      <c r="N592" s="3">
        <f t="shared" si="28"/>
        <v>1</v>
      </c>
      <c r="O592" s="3">
        <f t="shared" si="29"/>
        <v>25</v>
      </c>
      <c r="P592">
        <v>160385</v>
      </c>
      <c r="Q592">
        <f>Employee_Data[[#This Row],[Annual Salary]] * (1 + Employee_Data[[#This Row],[Bonus %]])</f>
        <v>197273.55</v>
      </c>
      <c r="R592">
        <v>0.23</v>
      </c>
      <c r="S592" t="s">
        <v>23</v>
      </c>
      <c r="T592" t="s">
        <v>65</v>
      </c>
      <c r="U592" s="1">
        <v>44334</v>
      </c>
    </row>
    <row r="593" spans="1:21" x14ac:dyDescent="0.25">
      <c r="A593" t="s">
        <v>1069</v>
      </c>
      <c r="B593" t="s">
        <v>157</v>
      </c>
      <c r="C593" t="s">
        <v>391</v>
      </c>
      <c r="D593" t="str">
        <f>CONCATENATE(Employee_Data[[#This Row],[First Name]]," ",Employee_Data[[#This Row],[Last Name]])</f>
        <v>Caroline Nelson</v>
      </c>
      <c r="E593" t="s">
        <v>18</v>
      </c>
      <c r="F593">
        <v>36</v>
      </c>
      <c r="G593">
        <f>Constante!$A$2-Employee_Data[[#This Row],[Age]]</f>
        <v>29</v>
      </c>
      <c r="H593" t="s">
        <v>95</v>
      </c>
      <c r="I593" t="s">
        <v>38</v>
      </c>
      <c r="J593" t="s">
        <v>56</v>
      </c>
      <c r="K593" t="s">
        <v>40</v>
      </c>
      <c r="L593" s="1">
        <v>41650</v>
      </c>
      <c r="M593" s="2">
        <f t="shared" si="27"/>
        <v>2014</v>
      </c>
      <c r="N593" s="3">
        <f t="shared" si="28"/>
        <v>1</v>
      </c>
      <c r="O593" s="3">
        <f t="shared" si="29"/>
        <v>11</v>
      </c>
      <c r="P593">
        <v>202323</v>
      </c>
      <c r="Q593">
        <f>Employee_Data[[#This Row],[Annual Salary]] * (1 + Employee_Data[[#This Row],[Bonus %]])</f>
        <v>281228.97000000003</v>
      </c>
      <c r="R593">
        <v>0.39</v>
      </c>
      <c r="S593" t="s">
        <v>23</v>
      </c>
      <c r="T593" t="s">
        <v>41</v>
      </c>
      <c r="U593" s="1"/>
    </row>
    <row r="594" spans="1:21" x14ac:dyDescent="0.25">
      <c r="A594" t="s">
        <v>1070</v>
      </c>
      <c r="B594" t="s">
        <v>705</v>
      </c>
      <c r="C594" t="s">
        <v>250</v>
      </c>
      <c r="D594" t="str">
        <f>CONCATENATE(Employee_Data[[#This Row],[First Name]]," ",Employee_Data[[#This Row],[Last Name]])</f>
        <v>Ellie Guerrero</v>
      </c>
      <c r="E594" t="s">
        <v>18</v>
      </c>
      <c r="F594">
        <v>29</v>
      </c>
      <c r="G594">
        <f>Constante!$A$2-Employee_Data[[#This Row],[Age]]</f>
        <v>36</v>
      </c>
      <c r="H594" t="s">
        <v>19</v>
      </c>
      <c r="I594" t="s">
        <v>76</v>
      </c>
      <c r="J594" t="s">
        <v>56</v>
      </c>
      <c r="K594" t="s">
        <v>102</v>
      </c>
      <c r="L594" s="1">
        <v>44025</v>
      </c>
      <c r="M594" s="2">
        <f t="shared" si="27"/>
        <v>2020</v>
      </c>
      <c r="N594" s="3">
        <f t="shared" si="28"/>
        <v>7</v>
      </c>
      <c r="O594" s="3">
        <f t="shared" si="29"/>
        <v>13</v>
      </c>
      <c r="P594">
        <v>141555</v>
      </c>
      <c r="Q594">
        <f>Employee_Data[[#This Row],[Annual Salary]] * (1 + Employee_Data[[#This Row],[Bonus %]])</f>
        <v>157126.05000000002</v>
      </c>
      <c r="R594">
        <v>0.11</v>
      </c>
      <c r="S594" t="s">
        <v>112</v>
      </c>
      <c r="T594" t="s">
        <v>113</v>
      </c>
      <c r="U594" s="1"/>
    </row>
    <row r="595" spans="1:21" x14ac:dyDescent="0.25">
      <c r="A595" t="s">
        <v>1071</v>
      </c>
      <c r="B595" t="s">
        <v>299</v>
      </c>
      <c r="C595" t="s">
        <v>564</v>
      </c>
      <c r="D595" t="str">
        <f>CONCATENATE(Employee_Data[[#This Row],[First Name]]," ",Employee_Data[[#This Row],[Last Name]])</f>
        <v>Genesis Zhu</v>
      </c>
      <c r="E595" t="s">
        <v>18</v>
      </c>
      <c r="F595">
        <v>34</v>
      </c>
      <c r="G595">
        <f>Constante!$A$2-Employee_Data[[#This Row],[Age]]</f>
        <v>31</v>
      </c>
      <c r="H595" t="s">
        <v>37</v>
      </c>
      <c r="I595" t="s">
        <v>38</v>
      </c>
      <c r="J595" t="s">
        <v>39</v>
      </c>
      <c r="K595" t="s">
        <v>31</v>
      </c>
      <c r="L595" s="1">
        <v>44032</v>
      </c>
      <c r="M595" s="2">
        <f t="shared" si="27"/>
        <v>2020</v>
      </c>
      <c r="N595" s="3">
        <f t="shared" si="28"/>
        <v>7</v>
      </c>
      <c r="O595" s="3">
        <f t="shared" si="29"/>
        <v>20</v>
      </c>
      <c r="P595">
        <v>18496</v>
      </c>
      <c r="Q595">
        <f>Employee_Data[[#This Row],[Annual Salary]] * (1 + Employee_Data[[#This Row],[Bonus %]])</f>
        <v>21825.279999999999</v>
      </c>
      <c r="R595">
        <v>0.18</v>
      </c>
      <c r="S595" t="s">
        <v>23</v>
      </c>
      <c r="T595" t="s">
        <v>24</v>
      </c>
      <c r="U595" s="1"/>
    </row>
    <row r="596" spans="1:21" x14ac:dyDescent="0.25">
      <c r="A596" t="s">
        <v>1072</v>
      </c>
      <c r="B596" t="s">
        <v>526</v>
      </c>
      <c r="C596" t="s">
        <v>732</v>
      </c>
      <c r="D596" t="str">
        <f>CONCATENATE(Employee_Data[[#This Row],[First Name]]," ",Employee_Data[[#This Row],[Last Name]])</f>
        <v>Jonathan Ho</v>
      </c>
      <c r="E596" t="s">
        <v>28</v>
      </c>
      <c r="F596">
        <v>37</v>
      </c>
      <c r="G596">
        <f>Constante!$A$2-Employee_Data[[#This Row],[Age]]</f>
        <v>28</v>
      </c>
      <c r="H596" t="s">
        <v>95</v>
      </c>
      <c r="I596" t="s">
        <v>20</v>
      </c>
      <c r="J596" t="s">
        <v>30</v>
      </c>
      <c r="K596" t="s">
        <v>31</v>
      </c>
      <c r="L596" s="1">
        <v>40719</v>
      </c>
      <c r="M596" s="2">
        <f t="shared" si="27"/>
        <v>2011</v>
      </c>
      <c r="N596" s="3">
        <f t="shared" si="28"/>
        <v>6</v>
      </c>
      <c r="O596" s="3">
        <f t="shared" si="29"/>
        <v>25</v>
      </c>
      <c r="P596">
        <v>221592</v>
      </c>
      <c r="Q596">
        <f>Employee_Data[[#This Row],[Annual Salary]] * (1 + Employee_Data[[#This Row],[Bonus %]])</f>
        <v>290285.52</v>
      </c>
      <c r="R596">
        <v>0.31</v>
      </c>
      <c r="S596" t="s">
        <v>23</v>
      </c>
      <c r="T596" t="s">
        <v>105</v>
      </c>
      <c r="U596" s="1"/>
    </row>
    <row r="597" spans="1:21" x14ac:dyDescent="0.25">
      <c r="A597" t="s">
        <v>1073</v>
      </c>
      <c r="B597" t="s">
        <v>74</v>
      </c>
      <c r="C597" t="s">
        <v>447</v>
      </c>
      <c r="D597" t="str">
        <f>CONCATENATE(Employee_Data[[#This Row],[First Name]]," ",Employee_Data[[#This Row],[Last Name]])</f>
        <v>Savannah Park</v>
      </c>
      <c r="E597" t="s">
        <v>18</v>
      </c>
      <c r="F597">
        <v>44</v>
      </c>
      <c r="G597">
        <f>Constante!$A$2-Employee_Data[[#This Row],[Age]]</f>
        <v>21</v>
      </c>
      <c r="H597" t="s">
        <v>204</v>
      </c>
      <c r="I597" t="s">
        <v>76</v>
      </c>
      <c r="J597" t="s">
        <v>30</v>
      </c>
      <c r="K597" t="s">
        <v>31</v>
      </c>
      <c r="L597" s="1">
        <v>39841</v>
      </c>
      <c r="M597" s="2">
        <f t="shared" si="27"/>
        <v>2009</v>
      </c>
      <c r="N597" s="3">
        <f t="shared" si="28"/>
        <v>1</v>
      </c>
      <c r="O597" s="3">
        <f t="shared" si="29"/>
        <v>28</v>
      </c>
      <c r="P597">
        <v>53301</v>
      </c>
      <c r="Q597">
        <f>Employee_Data[[#This Row],[Annual Salary]] * (1 + Employee_Data[[#This Row],[Bonus %]])</f>
        <v>53301</v>
      </c>
      <c r="R597">
        <v>0</v>
      </c>
      <c r="S597" t="s">
        <v>23</v>
      </c>
      <c r="T597" t="s">
        <v>24</v>
      </c>
      <c r="U597" s="1"/>
    </row>
    <row r="598" spans="1:21" x14ac:dyDescent="0.25">
      <c r="A598" t="s">
        <v>1074</v>
      </c>
      <c r="B598" t="s">
        <v>482</v>
      </c>
      <c r="C598" t="s">
        <v>609</v>
      </c>
      <c r="D598" t="str">
        <f>CONCATENATE(Employee_Data[[#This Row],[First Name]]," ",Employee_Data[[#This Row],[Last Name]])</f>
        <v>Nathan Chan</v>
      </c>
      <c r="E598" t="s">
        <v>28</v>
      </c>
      <c r="F598">
        <v>45</v>
      </c>
      <c r="G598">
        <f>Constante!$A$2-Employee_Data[[#This Row],[Age]]</f>
        <v>20</v>
      </c>
      <c r="H598" t="s">
        <v>254</v>
      </c>
      <c r="I598" t="s">
        <v>20</v>
      </c>
      <c r="J598" t="s">
        <v>56</v>
      </c>
      <c r="K598" t="s">
        <v>31</v>
      </c>
      <c r="L598" s="1">
        <v>36587</v>
      </c>
      <c r="M598" s="2">
        <f t="shared" si="27"/>
        <v>2000</v>
      </c>
      <c r="N598" s="3">
        <f t="shared" si="28"/>
        <v>3</v>
      </c>
      <c r="O598" s="3">
        <f t="shared" si="29"/>
        <v>2</v>
      </c>
      <c r="P598">
        <v>91276</v>
      </c>
      <c r="Q598">
        <f>Employee_Data[[#This Row],[Annual Salary]] * (1 + Employee_Data[[#This Row],[Bonus %]])</f>
        <v>91276</v>
      </c>
      <c r="R598">
        <v>0</v>
      </c>
      <c r="S598" t="s">
        <v>23</v>
      </c>
      <c r="T598" t="s">
        <v>24</v>
      </c>
      <c r="U598" s="1"/>
    </row>
    <row r="599" spans="1:21" x14ac:dyDescent="0.25">
      <c r="A599" t="s">
        <v>1075</v>
      </c>
      <c r="B599" t="s">
        <v>569</v>
      </c>
      <c r="C599" t="s">
        <v>155</v>
      </c>
      <c r="D599" t="str">
        <f>CONCATENATE(Employee_Data[[#This Row],[First Name]]," ",Employee_Data[[#This Row],[Last Name]])</f>
        <v>Sofia Vu</v>
      </c>
      <c r="E599" t="s">
        <v>18</v>
      </c>
      <c r="F599">
        <v>52</v>
      </c>
      <c r="G599">
        <f>Constante!$A$2-Employee_Data[[#This Row],[Age]]</f>
        <v>13</v>
      </c>
      <c r="H599" t="s">
        <v>19</v>
      </c>
      <c r="I599" t="s">
        <v>76</v>
      </c>
      <c r="J599" t="s">
        <v>21</v>
      </c>
      <c r="K599" t="s">
        <v>31</v>
      </c>
      <c r="L599" s="1">
        <v>42983</v>
      </c>
      <c r="M599" s="2">
        <f t="shared" si="27"/>
        <v>2017</v>
      </c>
      <c r="N599" s="3">
        <f t="shared" si="28"/>
        <v>9</v>
      </c>
      <c r="O599" s="3">
        <f t="shared" si="29"/>
        <v>5</v>
      </c>
      <c r="P599">
        <v>140042</v>
      </c>
      <c r="Q599">
        <f>Employee_Data[[#This Row],[Annual Salary]] * (1 + Employee_Data[[#This Row],[Bonus %]])</f>
        <v>158247.46</v>
      </c>
      <c r="R599">
        <v>0.13</v>
      </c>
      <c r="S599" t="s">
        <v>23</v>
      </c>
      <c r="T599" t="s">
        <v>47</v>
      </c>
      <c r="U599" s="1"/>
    </row>
    <row r="600" spans="1:21" x14ac:dyDescent="0.25">
      <c r="A600" t="s">
        <v>370</v>
      </c>
      <c r="B600" t="s">
        <v>58</v>
      </c>
      <c r="C600" t="s">
        <v>143</v>
      </c>
      <c r="D600" t="str">
        <f>CONCATENATE(Employee_Data[[#This Row],[First Name]]," ",Employee_Data[[#This Row],[Last Name]])</f>
        <v>Ruby Choi</v>
      </c>
      <c r="E600" t="s">
        <v>18</v>
      </c>
      <c r="F600">
        <v>40</v>
      </c>
      <c r="G600">
        <f>Constante!$A$2-Employee_Data[[#This Row],[Age]]</f>
        <v>25</v>
      </c>
      <c r="H600" t="s">
        <v>64</v>
      </c>
      <c r="I600" t="s">
        <v>69</v>
      </c>
      <c r="J600" t="s">
        <v>30</v>
      </c>
      <c r="K600" t="s">
        <v>31</v>
      </c>
      <c r="L600" s="1">
        <v>43440</v>
      </c>
      <c r="M600" s="2">
        <f t="shared" si="27"/>
        <v>2018</v>
      </c>
      <c r="N600" s="3">
        <f t="shared" si="28"/>
        <v>12</v>
      </c>
      <c r="O600" s="3">
        <f t="shared" si="29"/>
        <v>6</v>
      </c>
      <c r="P600">
        <v>57225</v>
      </c>
      <c r="Q600">
        <f>Employee_Data[[#This Row],[Annual Salary]] * (1 + Employee_Data[[#This Row],[Bonus %]])</f>
        <v>57225</v>
      </c>
      <c r="R600">
        <v>0</v>
      </c>
      <c r="S600" t="s">
        <v>23</v>
      </c>
      <c r="T600" t="s">
        <v>105</v>
      </c>
      <c r="U600" s="1"/>
    </row>
    <row r="601" spans="1:21" x14ac:dyDescent="0.25">
      <c r="A601" t="s">
        <v>1076</v>
      </c>
      <c r="B601" t="s">
        <v>434</v>
      </c>
      <c r="C601" t="s">
        <v>175</v>
      </c>
      <c r="D601" t="str">
        <f>CONCATENATE(Employee_Data[[#This Row],[First Name]]," ",Employee_Data[[#This Row],[Last Name]])</f>
        <v>Lily Pena</v>
      </c>
      <c r="E601" t="s">
        <v>18</v>
      </c>
      <c r="F601">
        <v>55</v>
      </c>
      <c r="G601">
        <f>Constante!$A$2-Employee_Data[[#This Row],[Age]]</f>
        <v>10</v>
      </c>
      <c r="H601" t="s">
        <v>60</v>
      </c>
      <c r="I601" t="s">
        <v>76</v>
      </c>
      <c r="J601" t="s">
        <v>39</v>
      </c>
      <c r="K601" t="s">
        <v>102</v>
      </c>
      <c r="L601" s="1">
        <v>40233</v>
      </c>
      <c r="M601" s="2">
        <f t="shared" si="27"/>
        <v>2010</v>
      </c>
      <c r="N601" s="3">
        <f t="shared" si="28"/>
        <v>2</v>
      </c>
      <c r="O601" s="3">
        <f t="shared" si="29"/>
        <v>24</v>
      </c>
      <c r="P601">
        <v>102839</v>
      </c>
      <c r="Q601">
        <f>Employee_Data[[#This Row],[Annual Salary]] * (1 + Employee_Data[[#This Row],[Bonus %]])</f>
        <v>107980.95000000001</v>
      </c>
      <c r="R601">
        <v>0.05</v>
      </c>
      <c r="S601" t="s">
        <v>23</v>
      </c>
      <c r="T601" t="s">
        <v>65</v>
      </c>
      <c r="U601" s="1"/>
    </row>
    <row r="602" spans="1:21" x14ac:dyDescent="0.25">
      <c r="A602" t="s">
        <v>1077</v>
      </c>
      <c r="B602" t="s">
        <v>373</v>
      </c>
      <c r="C602" t="s">
        <v>431</v>
      </c>
      <c r="D602" t="str">
        <f>CONCATENATE(Employee_Data[[#This Row],[First Name]]," ",Employee_Data[[#This Row],[Last Name]])</f>
        <v>Liam Zhang</v>
      </c>
      <c r="E602" t="s">
        <v>28</v>
      </c>
      <c r="F602">
        <v>29</v>
      </c>
      <c r="G602">
        <f>Constante!$A$2-Employee_Data[[#This Row],[Age]]</f>
        <v>36</v>
      </c>
      <c r="H602" t="s">
        <v>37</v>
      </c>
      <c r="I602" t="s">
        <v>96</v>
      </c>
      <c r="J602" t="s">
        <v>21</v>
      </c>
      <c r="K602" t="s">
        <v>31</v>
      </c>
      <c r="L602" s="1">
        <v>44454</v>
      </c>
      <c r="M602" s="2">
        <f t="shared" si="27"/>
        <v>2021</v>
      </c>
      <c r="N602" s="3">
        <f t="shared" si="28"/>
        <v>9</v>
      </c>
      <c r="O602" s="3">
        <f t="shared" si="29"/>
        <v>15</v>
      </c>
      <c r="P602">
        <v>199783</v>
      </c>
      <c r="Q602">
        <f>Employee_Data[[#This Row],[Annual Salary]] * (1 + Employee_Data[[#This Row],[Bonus %]])</f>
        <v>241737.43</v>
      </c>
      <c r="R602">
        <v>0.21</v>
      </c>
      <c r="S602" t="s">
        <v>23</v>
      </c>
      <c r="T602" t="s">
        <v>41</v>
      </c>
      <c r="U602" s="1">
        <v>44661</v>
      </c>
    </row>
    <row r="603" spans="1:21" x14ac:dyDescent="0.25">
      <c r="A603" t="s">
        <v>1078</v>
      </c>
      <c r="B603" t="s">
        <v>814</v>
      </c>
      <c r="C603" t="s">
        <v>768</v>
      </c>
      <c r="D603" t="str">
        <f>CONCATENATE(Employee_Data[[#This Row],[First Name]]," ",Employee_Data[[#This Row],[Last Name]])</f>
        <v>Ian Gutierrez</v>
      </c>
      <c r="E603" t="s">
        <v>28</v>
      </c>
      <c r="F603">
        <v>32</v>
      </c>
      <c r="G603">
        <f>Constante!$A$2-Employee_Data[[#This Row],[Age]]</f>
        <v>33</v>
      </c>
      <c r="H603" t="s">
        <v>179</v>
      </c>
      <c r="I603" t="s">
        <v>76</v>
      </c>
      <c r="J603" t="s">
        <v>21</v>
      </c>
      <c r="K603" t="s">
        <v>102</v>
      </c>
      <c r="L603" s="1">
        <v>44295</v>
      </c>
      <c r="M603" s="2">
        <f t="shared" si="27"/>
        <v>2021</v>
      </c>
      <c r="N603" s="3">
        <f t="shared" si="28"/>
        <v>4</v>
      </c>
      <c r="O603" s="3">
        <f t="shared" si="29"/>
        <v>9</v>
      </c>
      <c r="P603">
        <v>7098</v>
      </c>
      <c r="Q603">
        <f>Employee_Data[[#This Row],[Annual Salary]] * (1 + Employee_Data[[#This Row],[Bonus %]])</f>
        <v>7098</v>
      </c>
      <c r="R603">
        <v>0</v>
      </c>
      <c r="S603" t="s">
        <v>112</v>
      </c>
      <c r="T603" t="s">
        <v>119</v>
      </c>
      <c r="U603" s="1"/>
    </row>
    <row r="604" spans="1:21" x14ac:dyDescent="0.25">
      <c r="A604" t="s">
        <v>1079</v>
      </c>
      <c r="B604" t="s">
        <v>104</v>
      </c>
      <c r="C604" t="s">
        <v>342</v>
      </c>
      <c r="D604" t="str">
        <f>CONCATENATE(Employee_Data[[#This Row],[First Name]]," ",Employee_Data[[#This Row],[Last Name]])</f>
        <v>David Simmons</v>
      </c>
      <c r="E604" t="s">
        <v>28</v>
      </c>
      <c r="F604">
        <v>51</v>
      </c>
      <c r="G604">
        <f>Constante!$A$2-Employee_Data[[#This Row],[Age]]</f>
        <v>14</v>
      </c>
      <c r="H604" t="s">
        <v>60</v>
      </c>
      <c r="I604" t="s">
        <v>96</v>
      </c>
      <c r="J604" t="s">
        <v>56</v>
      </c>
      <c r="K604" t="s">
        <v>40</v>
      </c>
      <c r="L604" s="1">
        <v>35456</v>
      </c>
      <c r="M604" s="2">
        <f t="shared" si="27"/>
        <v>1997</v>
      </c>
      <c r="N604" s="3">
        <f t="shared" si="28"/>
        <v>1</v>
      </c>
      <c r="O604" s="3">
        <f t="shared" si="29"/>
        <v>26</v>
      </c>
      <c r="P604">
        <v>104431</v>
      </c>
      <c r="Q604">
        <f>Employee_Data[[#This Row],[Annual Salary]] * (1 + Employee_Data[[#This Row],[Bonus %]])</f>
        <v>111741.17000000001</v>
      </c>
      <c r="R604">
        <v>7.0000000000000007E-2</v>
      </c>
      <c r="S604" t="s">
        <v>23</v>
      </c>
      <c r="T604" t="s">
        <v>50</v>
      </c>
      <c r="U604" s="1"/>
    </row>
    <row r="605" spans="1:21" x14ac:dyDescent="0.25">
      <c r="A605" t="s">
        <v>1080</v>
      </c>
      <c r="B605" t="s">
        <v>290</v>
      </c>
      <c r="C605" t="s">
        <v>128</v>
      </c>
      <c r="D605" t="str">
        <f>CONCATENATE(Employee_Data[[#This Row],[First Name]]," ",Employee_Data[[#This Row],[Last Name]])</f>
        <v>Lincoln Henderson</v>
      </c>
      <c r="E605" t="s">
        <v>28</v>
      </c>
      <c r="F605">
        <v>28</v>
      </c>
      <c r="G605">
        <f>Constante!$A$2-Employee_Data[[#This Row],[Age]]</f>
        <v>37</v>
      </c>
      <c r="H605" t="s">
        <v>228</v>
      </c>
      <c r="I605" t="s">
        <v>76</v>
      </c>
      <c r="J605" t="s">
        <v>39</v>
      </c>
      <c r="K605" t="s">
        <v>40</v>
      </c>
      <c r="L605" s="1">
        <v>44374</v>
      </c>
      <c r="M605" s="2">
        <f t="shared" si="27"/>
        <v>2021</v>
      </c>
      <c r="N605" s="3">
        <f t="shared" si="28"/>
        <v>6</v>
      </c>
      <c r="O605" s="3">
        <f t="shared" si="29"/>
        <v>27</v>
      </c>
      <c r="P605">
        <v>4851</v>
      </c>
      <c r="Q605">
        <f>Employee_Data[[#This Row],[Annual Salary]] * (1 + Employee_Data[[#This Row],[Bonus %]])</f>
        <v>4851</v>
      </c>
      <c r="R605">
        <v>0</v>
      </c>
      <c r="S605" t="s">
        <v>23</v>
      </c>
      <c r="T605" t="s">
        <v>41</v>
      </c>
      <c r="U605" s="1"/>
    </row>
    <row r="606" spans="1:21" x14ac:dyDescent="0.25">
      <c r="A606" t="s">
        <v>1081</v>
      </c>
      <c r="B606" t="s">
        <v>482</v>
      </c>
      <c r="C606" t="s">
        <v>926</v>
      </c>
      <c r="D606" t="str">
        <f>CONCATENATE(Employee_Data[[#This Row],[First Name]]," ",Employee_Data[[#This Row],[Last Name]])</f>
        <v>Nathan Miller</v>
      </c>
      <c r="E606" t="s">
        <v>28</v>
      </c>
      <c r="F606">
        <v>27</v>
      </c>
      <c r="G606">
        <f>Constante!$A$2-Employee_Data[[#This Row],[Age]]</f>
        <v>38</v>
      </c>
      <c r="H606" t="s">
        <v>132</v>
      </c>
      <c r="I606" t="s">
        <v>81</v>
      </c>
      <c r="J606" t="s">
        <v>39</v>
      </c>
      <c r="K606" t="s">
        <v>22</v>
      </c>
      <c r="L606" s="1">
        <v>43613</v>
      </c>
      <c r="M606" s="2">
        <f t="shared" si="27"/>
        <v>2019</v>
      </c>
      <c r="N606" s="3">
        <f t="shared" si="28"/>
        <v>5</v>
      </c>
      <c r="O606" s="3">
        <f t="shared" si="29"/>
        <v>28</v>
      </c>
      <c r="P606">
        <v>7011</v>
      </c>
      <c r="Q606">
        <f>Employee_Data[[#This Row],[Annual Salary]] * (1 + Employee_Data[[#This Row],[Bonus %]])</f>
        <v>7011</v>
      </c>
      <c r="R606">
        <v>0</v>
      </c>
      <c r="S606" t="s">
        <v>23</v>
      </c>
      <c r="T606" t="s">
        <v>65</v>
      </c>
      <c r="U606" s="1">
        <v>44203</v>
      </c>
    </row>
    <row r="607" spans="1:21" x14ac:dyDescent="0.25">
      <c r="A607" t="s">
        <v>1082</v>
      </c>
      <c r="B607" t="s">
        <v>286</v>
      </c>
      <c r="C607" t="s">
        <v>1083</v>
      </c>
      <c r="D607" t="str">
        <f>CONCATENATE(Employee_Data[[#This Row],[First Name]]," ",Employee_Data[[#This Row],[Last Name]])</f>
        <v>James Singh</v>
      </c>
      <c r="E607" t="s">
        <v>28</v>
      </c>
      <c r="F607">
        <v>45</v>
      </c>
      <c r="G607">
        <f>Constante!$A$2-Employee_Data[[#This Row],[Age]]</f>
        <v>20</v>
      </c>
      <c r="H607" t="s">
        <v>37</v>
      </c>
      <c r="I607" t="s">
        <v>96</v>
      </c>
      <c r="J607" t="s">
        <v>56</v>
      </c>
      <c r="K607" t="s">
        <v>31</v>
      </c>
      <c r="L607" s="1">
        <v>39519</v>
      </c>
      <c r="M607" s="2">
        <f t="shared" si="27"/>
        <v>2008</v>
      </c>
      <c r="N607" s="3">
        <f t="shared" si="28"/>
        <v>3</v>
      </c>
      <c r="O607" s="3">
        <f t="shared" si="29"/>
        <v>12</v>
      </c>
      <c r="P607">
        <v>186138</v>
      </c>
      <c r="Q607">
        <f>Employee_Data[[#This Row],[Annual Salary]] * (1 + Employee_Data[[#This Row],[Bonus %]])</f>
        <v>238256.64000000001</v>
      </c>
      <c r="R607">
        <v>0.28000000000000003</v>
      </c>
      <c r="S607" t="s">
        <v>32</v>
      </c>
      <c r="T607" t="s">
        <v>33</v>
      </c>
      <c r="U607" s="1"/>
    </row>
    <row r="608" spans="1:21" x14ac:dyDescent="0.25">
      <c r="A608" t="s">
        <v>1084</v>
      </c>
      <c r="B608" t="s">
        <v>1085</v>
      </c>
      <c r="C608" t="s">
        <v>1086</v>
      </c>
      <c r="D608" t="str">
        <f>CONCATENATE(Employee_Data[[#This Row],[First Name]]," ",Employee_Data[[#This Row],[Last Name]])</f>
        <v>Kayden Ortega</v>
      </c>
      <c r="E608" t="s">
        <v>28</v>
      </c>
      <c r="F608">
        <v>58</v>
      </c>
      <c r="G608">
        <f>Constante!$A$2-Employee_Data[[#This Row],[Age]]</f>
        <v>7</v>
      </c>
      <c r="H608" t="s">
        <v>64</v>
      </c>
      <c r="I608" t="s">
        <v>69</v>
      </c>
      <c r="J608" t="s">
        <v>30</v>
      </c>
      <c r="K608" t="s">
        <v>102</v>
      </c>
      <c r="L608" s="1">
        <v>40287</v>
      </c>
      <c r="M608" s="2">
        <f t="shared" si="27"/>
        <v>2010</v>
      </c>
      <c r="N608" s="3">
        <f t="shared" si="28"/>
        <v>4</v>
      </c>
      <c r="O608" s="3">
        <f t="shared" si="29"/>
        <v>19</v>
      </c>
      <c r="P608">
        <v>5635</v>
      </c>
      <c r="Q608">
        <f>Employee_Data[[#This Row],[Annual Salary]] * (1 + Employee_Data[[#This Row],[Bonus %]])</f>
        <v>5635</v>
      </c>
      <c r="R608">
        <v>0</v>
      </c>
      <c r="S608" t="s">
        <v>112</v>
      </c>
      <c r="T608" t="s">
        <v>119</v>
      </c>
      <c r="U608" s="1"/>
    </row>
    <row r="609" spans="1:21" x14ac:dyDescent="0.25">
      <c r="A609" t="s">
        <v>413</v>
      </c>
      <c r="B609" t="s">
        <v>201</v>
      </c>
      <c r="C609" t="s">
        <v>468</v>
      </c>
      <c r="D609" t="str">
        <f>CONCATENATE(Employee_Data[[#This Row],[First Name]]," ",Employee_Data[[#This Row],[Last Name]])</f>
        <v>Lucy Figueroa</v>
      </c>
      <c r="E609" t="s">
        <v>18</v>
      </c>
      <c r="F609">
        <v>45</v>
      </c>
      <c r="G609">
        <f>Constante!$A$2-Employee_Data[[#This Row],[Age]]</f>
        <v>20</v>
      </c>
      <c r="H609" t="s">
        <v>19</v>
      </c>
      <c r="I609" t="s">
        <v>38</v>
      </c>
      <c r="J609" t="s">
        <v>21</v>
      </c>
      <c r="K609" t="s">
        <v>102</v>
      </c>
      <c r="L609" s="1">
        <v>42379</v>
      </c>
      <c r="M609" s="2">
        <f t="shared" si="27"/>
        <v>2016</v>
      </c>
      <c r="N609" s="3">
        <f t="shared" si="28"/>
        <v>1</v>
      </c>
      <c r="O609" s="3">
        <f t="shared" si="29"/>
        <v>10</v>
      </c>
      <c r="P609">
        <v>149761</v>
      </c>
      <c r="Q609">
        <f>Employee_Data[[#This Row],[Annual Salary]] * (1 + Employee_Data[[#This Row],[Bonus %]])</f>
        <v>167732.32</v>
      </c>
      <c r="R609">
        <v>0.12</v>
      </c>
      <c r="S609" t="s">
        <v>23</v>
      </c>
      <c r="T609" t="s">
        <v>105</v>
      </c>
      <c r="U609" s="1"/>
    </row>
    <row r="610" spans="1:21" x14ac:dyDescent="0.25">
      <c r="A610" t="s">
        <v>1087</v>
      </c>
      <c r="B610" t="s">
        <v>52</v>
      </c>
      <c r="C610" t="s">
        <v>1032</v>
      </c>
      <c r="D610" t="str">
        <f>CONCATENATE(Employee_Data[[#This Row],[First Name]]," ",Employee_Data[[#This Row],[Last Name]])</f>
        <v>Joshua Cortez</v>
      </c>
      <c r="E610" t="s">
        <v>28</v>
      </c>
      <c r="F610">
        <v>44</v>
      </c>
      <c r="G610">
        <f>Constante!$A$2-Employee_Data[[#This Row],[Age]]</f>
        <v>21</v>
      </c>
      <c r="H610" t="s">
        <v>19</v>
      </c>
      <c r="I610" t="s">
        <v>38</v>
      </c>
      <c r="J610" t="s">
        <v>56</v>
      </c>
      <c r="K610" t="s">
        <v>102</v>
      </c>
      <c r="L610" s="1">
        <v>39305</v>
      </c>
      <c r="M610" s="2">
        <f t="shared" si="27"/>
        <v>2007</v>
      </c>
      <c r="N610" s="3">
        <f t="shared" si="28"/>
        <v>8</v>
      </c>
      <c r="O610" s="3">
        <f t="shared" si="29"/>
        <v>11</v>
      </c>
      <c r="P610">
        <v>126277</v>
      </c>
      <c r="Q610">
        <f>Employee_Data[[#This Row],[Annual Salary]] * (1 + Employee_Data[[#This Row],[Bonus %]])</f>
        <v>142693.00999999998</v>
      </c>
      <c r="R610">
        <v>0.13</v>
      </c>
      <c r="S610" t="s">
        <v>112</v>
      </c>
      <c r="T610" t="s">
        <v>113</v>
      </c>
      <c r="U610" s="1"/>
    </row>
    <row r="611" spans="1:21" x14ac:dyDescent="0.25">
      <c r="A611" t="s">
        <v>1088</v>
      </c>
      <c r="B611" t="s">
        <v>202</v>
      </c>
      <c r="C611" t="s">
        <v>957</v>
      </c>
      <c r="D611" t="str">
        <f>CONCATENATE(Employee_Data[[#This Row],[First Name]]," ",Employee_Data[[#This Row],[Last Name]])</f>
        <v>Alexander Morris</v>
      </c>
      <c r="E611" t="s">
        <v>28</v>
      </c>
      <c r="F611">
        <v>33</v>
      </c>
      <c r="G611">
        <f>Constante!$A$2-Employee_Data[[#This Row],[Age]]</f>
        <v>32</v>
      </c>
      <c r="H611" t="s">
        <v>60</v>
      </c>
      <c r="I611" t="s">
        <v>55</v>
      </c>
      <c r="J611" t="s">
        <v>39</v>
      </c>
      <c r="K611" t="s">
        <v>40</v>
      </c>
      <c r="L611" s="1">
        <v>41446</v>
      </c>
      <c r="M611" s="2">
        <f t="shared" si="27"/>
        <v>2013</v>
      </c>
      <c r="N611" s="3">
        <f t="shared" si="28"/>
        <v>6</v>
      </c>
      <c r="O611" s="3">
        <f t="shared" si="29"/>
        <v>21</v>
      </c>
      <c r="P611">
        <v>119631</v>
      </c>
      <c r="Q611">
        <f>Employee_Data[[#This Row],[Annual Salary]] * (1 + Employee_Data[[#This Row],[Bonus %]])</f>
        <v>126808.86</v>
      </c>
      <c r="R611">
        <v>0.06</v>
      </c>
      <c r="S611" t="s">
        <v>23</v>
      </c>
      <c r="T611" t="s">
        <v>50</v>
      </c>
      <c r="U611" s="1"/>
    </row>
    <row r="612" spans="1:21" x14ac:dyDescent="0.25">
      <c r="A612" t="s">
        <v>1089</v>
      </c>
      <c r="B612" t="s">
        <v>344</v>
      </c>
      <c r="C612" t="s">
        <v>135</v>
      </c>
      <c r="D612" t="str">
        <f>CONCATENATE(Employee_Data[[#This Row],[First Name]]," ",Employee_Data[[#This Row],[Last Name]])</f>
        <v>Grayson Chin</v>
      </c>
      <c r="E612" t="s">
        <v>28</v>
      </c>
      <c r="F612">
        <v>26</v>
      </c>
      <c r="G612">
        <f>Constante!$A$2-Employee_Data[[#This Row],[Age]]</f>
        <v>39</v>
      </c>
      <c r="H612" t="s">
        <v>95</v>
      </c>
      <c r="I612" t="s">
        <v>20</v>
      </c>
      <c r="J612" t="s">
        <v>21</v>
      </c>
      <c r="K612" t="s">
        <v>31</v>
      </c>
      <c r="L612" s="1">
        <v>43960</v>
      </c>
      <c r="M612" s="2">
        <f t="shared" si="27"/>
        <v>2020</v>
      </c>
      <c r="N612" s="3">
        <f t="shared" si="28"/>
        <v>5</v>
      </c>
      <c r="O612" s="3">
        <f t="shared" si="29"/>
        <v>9</v>
      </c>
      <c r="P612">
        <v>256561</v>
      </c>
      <c r="Q612">
        <f>Employee_Data[[#This Row],[Annual Salary]] * (1 + Employee_Data[[#This Row],[Bonus %]])</f>
        <v>356619.79000000004</v>
      </c>
      <c r="R612">
        <v>0.39</v>
      </c>
      <c r="S612" t="s">
        <v>23</v>
      </c>
      <c r="T612" t="s">
        <v>47</v>
      </c>
      <c r="U612" s="1"/>
    </row>
    <row r="613" spans="1:21" x14ac:dyDescent="0.25">
      <c r="A613" t="s">
        <v>1090</v>
      </c>
      <c r="B613" t="s">
        <v>753</v>
      </c>
      <c r="C613" t="s">
        <v>260</v>
      </c>
      <c r="D613" t="str">
        <f>CONCATENATE(Employee_Data[[#This Row],[First Name]]," ",Employee_Data[[#This Row],[Last Name]])</f>
        <v>Allison Espinoza</v>
      </c>
      <c r="E613" t="s">
        <v>18</v>
      </c>
      <c r="F613">
        <v>45</v>
      </c>
      <c r="G613">
        <f>Constante!$A$2-Employee_Data[[#This Row],[Age]]</f>
        <v>20</v>
      </c>
      <c r="H613" t="s">
        <v>432</v>
      </c>
      <c r="I613" t="s">
        <v>20</v>
      </c>
      <c r="J613" t="s">
        <v>39</v>
      </c>
      <c r="K613" t="s">
        <v>102</v>
      </c>
      <c r="L613" s="1">
        <v>43937</v>
      </c>
      <c r="M613" s="2">
        <f t="shared" si="27"/>
        <v>2020</v>
      </c>
      <c r="N613" s="3">
        <f t="shared" si="28"/>
        <v>4</v>
      </c>
      <c r="O613" s="3">
        <f t="shared" si="29"/>
        <v>16</v>
      </c>
      <c r="P613">
        <v>66958</v>
      </c>
      <c r="Q613">
        <f>Employee_Data[[#This Row],[Annual Salary]] * (1 + Employee_Data[[#This Row],[Bonus %]])</f>
        <v>66958</v>
      </c>
      <c r="R613">
        <v>0</v>
      </c>
      <c r="S613" t="s">
        <v>23</v>
      </c>
      <c r="T613" t="s">
        <v>65</v>
      </c>
      <c r="U613" s="1"/>
    </row>
    <row r="614" spans="1:21" x14ac:dyDescent="0.25">
      <c r="A614" t="s">
        <v>82</v>
      </c>
      <c r="B614" t="s">
        <v>970</v>
      </c>
      <c r="C614" t="s">
        <v>262</v>
      </c>
      <c r="D614" t="str">
        <f>CONCATENATE(Employee_Data[[#This Row],[First Name]]," ",Employee_Data[[#This Row],[Last Name]])</f>
        <v>Naomi Chu</v>
      </c>
      <c r="E614" t="s">
        <v>18</v>
      </c>
      <c r="F614">
        <v>46</v>
      </c>
      <c r="G614">
        <f>Constante!$A$2-Employee_Data[[#This Row],[Age]]</f>
        <v>19</v>
      </c>
      <c r="H614" t="s">
        <v>19</v>
      </c>
      <c r="I614" t="s">
        <v>55</v>
      </c>
      <c r="J614" t="s">
        <v>30</v>
      </c>
      <c r="K614" t="s">
        <v>31</v>
      </c>
      <c r="L614" s="1">
        <v>38046</v>
      </c>
      <c r="M614" s="2">
        <f t="shared" si="27"/>
        <v>2004</v>
      </c>
      <c r="N614" s="3">
        <f t="shared" si="28"/>
        <v>2</v>
      </c>
      <c r="O614" s="3">
        <f t="shared" si="29"/>
        <v>29</v>
      </c>
      <c r="P614">
        <v>158897</v>
      </c>
      <c r="Q614">
        <f>Employee_Data[[#This Row],[Annual Salary]] * (1 + Employee_Data[[#This Row],[Bonus %]])</f>
        <v>174786.7</v>
      </c>
      <c r="R614">
        <v>0.1</v>
      </c>
      <c r="S614" t="s">
        <v>32</v>
      </c>
      <c r="T614" t="s">
        <v>33</v>
      </c>
      <c r="U614" s="1"/>
    </row>
    <row r="615" spans="1:21" x14ac:dyDescent="0.25">
      <c r="A615" t="s">
        <v>242</v>
      </c>
      <c r="B615" t="s">
        <v>462</v>
      </c>
      <c r="C615" t="s">
        <v>63</v>
      </c>
      <c r="D615" t="str">
        <f>CONCATENATE(Employee_Data[[#This Row],[First Name]]," ",Employee_Data[[#This Row],[Last Name]])</f>
        <v>Jameson Martin</v>
      </c>
      <c r="E615" t="s">
        <v>28</v>
      </c>
      <c r="F615">
        <v>37</v>
      </c>
      <c r="G615">
        <f>Constante!$A$2-Employee_Data[[#This Row],[Age]]</f>
        <v>28</v>
      </c>
      <c r="H615" t="s">
        <v>29</v>
      </c>
      <c r="I615" t="s">
        <v>20</v>
      </c>
      <c r="J615" t="s">
        <v>56</v>
      </c>
      <c r="K615" t="s">
        <v>40</v>
      </c>
      <c r="L615" s="1">
        <v>39493</v>
      </c>
      <c r="M615" s="2">
        <f t="shared" si="27"/>
        <v>2008</v>
      </c>
      <c r="N615" s="3">
        <f t="shared" si="28"/>
        <v>2</v>
      </c>
      <c r="O615" s="3">
        <f t="shared" si="29"/>
        <v>15</v>
      </c>
      <c r="P615">
        <v>71695</v>
      </c>
      <c r="Q615">
        <f>Employee_Data[[#This Row],[Annual Salary]] * (1 + Employee_Data[[#This Row],[Bonus %]])</f>
        <v>71695</v>
      </c>
      <c r="R615">
        <v>0</v>
      </c>
      <c r="S615" t="s">
        <v>23</v>
      </c>
      <c r="T615" t="s">
        <v>50</v>
      </c>
      <c r="U615" s="1"/>
    </row>
    <row r="616" spans="1:21" x14ac:dyDescent="0.25">
      <c r="A616" t="s">
        <v>1091</v>
      </c>
      <c r="B616" t="s">
        <v>1092</v>
      </c>
      <c r="C616" t="s">
        <v>53</v>
      </c>
      <c r="D616" t="str">
        <f>CONCATENATE(Employee_Data[[#This Row],[First Name]]," ",Employee_Data[[#This Row],[Last Name]])</f>
        <v>Sebastian Gupta</v>
      </c>
      <c r="E616" t="s">
        <v>28</v>
      </c>
      <c r="F616">
        <v>40</v>
      </c>
      <c r="G616">
        <f>Constante!$A$2-Employee_Data[[#This Row],[Age]]</f>
        <v>25</v>
      </c>
      <c r="H616" t="s">
        <v>49</v>
      </c>
      <c r="I616" t="s">
        <v>96</v>
      </c>
      <c r="J616" t="s">
        <v>56</v>
      </c>
      <c r="K616" t="s">
        <v>31</v>
      </c>
      <c r="L616" s="1">
        <v>41904</v>
      </c>
      <c r="M616" s="2">
        <f t="shared" si="27"/>
        <v>2014</v>
      </c>
      <c r="N616" s="3">
        <f t="shared" si="28"/>
        <v>9</v>
      </c>
      <c r="O616" s="3">
        <f t="shared" si="29"/>
        <v>22</v>
      </c>
      <c r="P616">
        <v>73779</v>
      </c>
      <c r="Q616">
        <f>Employee_Data[[#This Row],[Annual Salary]] * (1 + Employee_Data[[#This Row],[Bonus %]])</f>
        <v>73779</v>
      </c>
      <c r="R616">
        <v>0</v>
      </c>
      <c r="S616" t="s">
        <v>32</v>
      </c>
      <c r="T616" t="s">
        <v>33</v>
      </c>
      <c r="U616" s="1">
        <v>43594</v>
      </c>
    </row>
    <row r="617" spans="1:21" x14ac:dyDescent="0.25">
      <c r="A617" t="s">
        <v>1093</v>
      </c>
      <c r="B617" t="s">
        <v>872</v>
      </c>
      <c r="C617" t="s">
        <v>682</v>
      </c>
      <c r="D617" t="str">
        <f>CONCATENATE(Employee_Data[[#This Row],[First Name]]," ",Employee_Data[[#This Row],[Last Name]])</f>
        <v>Eloise Pham</v>
      </c>
      <c r="E617" t="s">
        <v>18</v>
      </c>
      <c r="F617">
        <v>45</v>
      </c>
      <c r="G617">
        <f>Constante!$A$2-Employee_Data[[#This Row],[Age]]</f>
        <v>20</v>
      </c>
      <c r="H617" t="s">
        <v>60</v>
      </c>
      <c r="I617" t="s">
        <v>55</v>
      </c>
      <c r="J617" t="s">
        <v>39</v>
      </c>
      <c r="K617" t="s">
        <v>31</v>
      </c>
      <c r="L617" s="1">
        <v>40836</v>
      </c>
      <c r="M617" s="2">
        <f t="shared" si="27"/>
        <v>2011</v>
      </c>
      <c r="N617" s="3">
        <f t="shared" si="28"/>
        <v>10</v>
      </c>
      <c r="O617" s="3">
        <f t="shared" si="29"/>
        <v>20</v>
      </c>
      <c r="P617">
        <v>12364</v>
      </c>
      <c r="Q617">
        <f>Employee_Data[[#This Row],[Annual Salary]] * (1 + Employee_Data[[#This Row],[Bonus %]])</f>
        <v>13229.480000000001</v>
      </c>
      <c r="R617">
        <v>7.0000000000000007E-2</v>
      </c>
      <c r="S617" t="s">
        <v>32</v>
      </c>
      <c r="T617" t="s">
        <v>88</v>
      </c>
      <c r="U617" s="1"/>
    </row>
    <row r="618" spans="1:21" x14ac:dyDescent="0.25">
      <c r="A618" t="s">
        <v>1051</v>
      </c>
      <c r="B618" t="s">
        <v>1094</v>
      </c>
      <c r="C618" t="s">
        <v>17</v>
      </c>
      <c r="D618" t="str">
        <f>CONCATENATE(Employee_Data[[#This Row],[First Name]]," ",Employee_Data[[#This Row],[Last Name]])</f>
        <v>Valentina Davis</v>
      </c>
      <c r="E618" t="s">
        <v>18</v>
      </c>
      <c r="F618">
        <v>33</v>
      </c>
      <c r="G618">
        <f>Constante!$A$2-Employee_Data[[#This Row],[Age]]</f>
        <v>32</v>
      </c>
      <c r="H618" t="s">
        <v>64</v>
      </c>
      <c r="I618" t="s">
        <v>55</v>
      </c>
      <c r="J618" t="s">
        <v>39</v>
      </c>
      <c r="K618" t="s">
        <v>40</v>
      </c>
      <c r="L618" s="1">
        <v>41742</v>
      </c>
      <c r="M618" s="2">
        <f t="shared" si="27"/>
        <v>2014</v>
      </c>
      <c r="N618" s="3">
        <f t="shared" si="28"/>
        <v>4</v>
      </c>
      <c r="O618" s="3">
        <f t="shared" si="29"/>
        <v>13</v>
      </c>
      <c r="P618">
        <v>46878</v>
      </c>
      <c r="Q618">
        <f>Employee_Data[[#This Row],[Annual Salary]] * (1 + Employee_Data[[#This Row],[Bonus %]])</f>
        <v>46878</v>
      </c>
      <c r="R618">
        <v>0</v>
      </c>
      <c r="S618" t="s">
        <v>23</v>
      </c>
      <c r="T618" t="s">
        <v>65</v>
      </c>
      <c r="U618" s="1"/>
    </row>
    <row r="619" spans="1:21" x14ac:dyDescent="0.25">
      <c r="A619" t="s">
        <v>1095</v>
      </c>
      <c r="B619" t="s">
        <v>521</v>
      </c>
      <c r="C619" t="s">
        <v>616</v>
      </c>
      <c r="D619" t="str">
        <f>CONCATENATE(Employee_Data[[#This Row],[First Name]]," ",Employee_Data[[#This Row],[Last Name]])</f>
        <v>Brooklyn Daniels</v>
      </c>
      <c r="E619" t="s">
        <v>18</v>
      </c>
      <c r="F619">
        <v>64</v>
      </c>
      <c r="G619">
        <f>Constante!$A$2-Employee_Data[[#This Row],[Age]]</f>
        <v>1</v>
      </c>
      <c r="H619" t="s">
        <v>64</v>
      </c>
      <c r="I619" t="s">
        <v>96</v>
      </c>
      <c r="J619" t="s">
        <v>39</v>
      </c>
      <c r="K619" t="s">
        <v>40</v>
      </c>
      <c r="L619" s="1">
        <v>37662</v>
      </c>
      <c r="M619" s="2">
        <f t="shared" si="27"/>
        <v>2003</v>
      </c>
      <c r="N619" s="3">
        <f t="shared" si="28"/>
        <v>2</v>
      </c>
      <c r="O619" s="3">
        <f t="shared" si="29"/>
        <v>10</v>
      </c>
      <c r="P619">
        <v>57032</v>
      </c>
      <c r="Q619">
        <f>Employee_Data[[#This Row],[Annual Salary]] * (1 + Employee_Data[[#This Row],[Bonus %]])</f>
        <v>57032</v>
      </c>
      <c r="R619">
        <v>0</v>
      </c>
      <c r="S619" t="s">
        <v>23</v>
      </c>
      <c r="T619" t="s">
        <v>65</v>
      </c>
      <c r="U619" s="1"/>
    </row>
    <row r="620" spans="1:21" x14ac:dyDescent="0.25">
      <c r="A620" t="s">
        <v>1096</v>
      </c>
      <c r="B620" t="s">
        <v>420</v>
      </c>
      <c r="C620" t="s">
        <v>760</v>
      </c>
      <c r="D620" t="str">
        <f>CONCATENATE(Employee_Data[[#This Row],[First Name]]," ",Employee_Data[[#This Row],[Last Name]])</f>
        <v>Paisley Gomez</v>
      </c>
      <c r="E620" t="s">
        <v>18</v>
      </c>
      <c r="F620">
        <v>57</v>
      </c>
      <c r="G620">
        <f>Constante!$A$2-Employee_Data[[#This Row],[Age]]</f>
        <v>8</v>
      </c>
      <c r="H620" t="s">
        <v>49</v>
      </c>
      <c r="I620" t="s">
        <v>55</v>
      </c>
      <c r="J620" t="s">
        <v>30</v>
      </c>
      <c r="K620" t="s">
        <v>102</v>
      </c>
      <c r="L620" s="1">
        <v>39357</v>
      </c>
      <c r="M620" s="2">
        <f t="shared" si="27"/>
        <v>2007</v>
      </c>
      <c r="N620" s="3">
        <f t="shared" si="28"/>
        <v>10</v>
      </c>
      <c r="O620" s="3">
        <f t="shared" si="29"/>
        <v>2</v>
      </c>
      <c r="P620">
        <v>9815</v>
      </c>
      <c r="Q620">
        <f>Employee_Data[[#This Row],[Annual Salary]] * (1 + Employee_Data[[#This Row],[Bonus %]])</f>
        <v>9815</v>
      </c>
      <c r="R620">
        <v>0</v>
      </c>
      <c r="S620" t="s">
        <v>112</v>
      </c>
      <c r="T620" t="s">
        <v>119</v>
      </c>
      <c r="U620" s="1"/>
    </row>
    <row r="621" spans="1:21" x14ac:dyDescent="0.25">
      <c r="A621" t="s">
        <v>1097</v>
      </c>
      <c r="B621" t="s">
        <v>858</v>
      </c>
      <c r="C621" t="s">
        <v>638</v>
      </c>
      <c r="D621" t="str">
        <f>CONCATENATE(Employee_Data[[#This Row],[First Name]]," ",Employee_Data[[#This Row],[Last Name]])</f>
        <v>Madison Li</v>
      </c>
      <c r="E621" t="s">
        <v>18</v>
      </c>
      <c r="F621">
        <v>35</v>
      </c>
      <c r="G621">
        <f>Constante!$A$2-Employee_Data[[#This Row],[Age]]</f>
        <v>30</v>
      </c>
      <c r="H621" t="s">
        <v>37</v>
      </c>
      <c r="I621" t="s">
        <v>96</v>
      </c>
      <c r="J621" t="s">
        <v>30</v>
      </c>
      <c r="K621" t="s">
        <v>31</v>
      </c>
      <c r="L621" s="1">
        <v>42800</v>
      </c>
      <c r="M621" s="2">
        <f t="shared" si="27"/>
        <v>2017</v>
      </c>
      <c r="N621" s="3">
        <f t="shared" si="28"/>
        <v>3</v>
      </c>
      <c r="O621" s="3">
        <f t="shared" si="29"/>
        <v>6</v>
      </c>
      <c r="P621">
        <v>171426</v>
      </c>
      <c r="Q621">
        <f>Employee_Data[[#This Row],[Annual Salary]] * (1 + Employee_Data[[#This Row],[Bonus %]])</f>
        <v>197139.9</v>
      </c>
      <c r="R621">
        <v>0.15</v>
      </c>
      <c r="S621" t="s">
        <v>32</v>
      </c>
      <c r="T621" t="s">
        <v>140</v>
      </c>
      <c r="U621" s="1">
        <v>43000</v>
      </c>
    </row>
    <row r="622" spans="1:21" x14ac:dyDescent="0.25">
      <c r="A622" t="s">
        <v>46</v>
      </c>
      <c r="B622" t="s">
        <v>86</v>
      </c>
      <c r="C622" t="s">
        <v>342</v>
      </c>
      <c r="D622" t="str">
        <f>CONCATENATE(Employee_Data[[#This Row],[First Name]]," ",Employee_Data[[#This Row],[Last Name]])</f>
        <v>Everleigh Simmons</v>
      </c>
      <c r="E622" t="s">
        <v>18</v>
      </c>
      <c r="F622">
        <v>55</v>
      </c>
      <c r="G622">
        <f>Constante!$A$2-Employee_Data[[#This Row],[Age]]</f>
        <v>10</v>
      </c>
      <c r="H622" t="s">
        <v>64</v>
      </c>
      <c r="I622" t="s">
        <v>38</v>
      </c>
      <c r="J622" t="s">
        <v>30</v>
      </c>
      <c r="K622" t="s">
        <v>40</v>
      </c>
      <c r="L622" s="1">
        <v>44302</v>
      </c>
      <c r="M622" s="2">
        <f t="shared" si="27"/>
        <v>2021</v>
      </c>
      <c r="N622" s="3">
        <f t="shared" si="28"/>
        <v>4</v>
      </c>
      <c r="O622" s="3">
        <f t="shared" si="29"/>
        <v>16</v>
      </c>
      <c r="P622">
        <v>48266</v>
      </c>
      <c r="Q622">
        <f>Employee_Data[[#This Row],[Annual Salary]] * (1 + Employee_Data[[#This Row],[Bonus %]])</f>
        <v>48266</v>
      </c>
      <c r="R622">
        <v>0</v>
      </c>
      <c r="S622" t="s">
        <v>23</v>
      </c>
      <c r="T622" t="s">
        <v>41</v>
      </c>
      <c r="U622" s="1"/>
    </row>
    <row r="623" spans="1:21" x14ac:dyDescent="0.25">
      <c r="A623" t="s">
        <v>1098</v>
      </c>
      <c r="B623" t="s">
        <v>118</v>
      </c>
      <c r="C623" t="s">
        <v>279</v>
      </c>
      <c r="D623" t="str">
        <f>CONCATENATE(Employee_Data[[#This Row],[First Name]]," ",Employee_Data[[#This Row],[Last Name]])</f>
        <v>Logan Soto</v>
      </c>
      <c r="E623" t="s">
        <v>28</v>
      </c>
      <c r="F623">
        <v>36</v>
      </c>
      <c r="G623">
        <f>Constante!$A$2-Employee_Data[[#This Row],[Age]]</f>
        <v>29</v>
      </c>
      <c r="H623" t="s">
        <v>95</v>
      </c>
      <c r="I623" t="s">
        <v>38</v>
      </c>
      <c r="J623" t="s">
        <v>21</v>
      </c>
      <c r="K623" t="s">
        <v>102</v>
      </c>
      <c r="L623" s="1">
        <v>43330</v>
      </c>
      <c r="M623" s="2">
        <f t="shared" si="27"/>
        <v>2018</v>
      </c>
      <c r="N623" s="3">
        <f t="shared" si="28"/>
        <v>8</v>
      </c>
      <c r="O623" s="3">
        <f t="shared" si="29"/>
        <v>18</v>
      </c>
      <c r="P623">
        <v>223404</v>
      </c>
      <c r="Q623">
        <f>Employee_Data[[#This Row],[Annual Salary]] * (1 + Employee_Data[[#This Row],[Bonus %]])</f>
        <v>294893.28000000003</v>
      </c>
      <c r="R623">
        <v>0.32</v>
      </c>
      <c r="S623" t="s">
        <v>23</v>
      </c>
      <c r="T623" t="s">
        <v>105</v>
      </c>
      <c r="U623" s="1"/>
    </row>
    <row r="624" spans="1:21" x14ac:dyDescent="0.25">
      <c r="A624" t="s">
        <v>1099</v>
      </c>
      <c r="B624" t="s">
        <v>496</v>
      </c>
      <c r="C624" t="s">
        <v>48</v>
      </c>
      <c r="D624" t="str">
        <f>CONCATENATE(Employee_Data[[#This Row],[First Name]]," ",Employee_Data[[#This Row],[Last Name]])</f>
        <v>Charlotte Vo</v>
      </c>
      <c r="E624" t="s">
        <v>18</v>
      </c>
      <c r="F624">
        <v>57</v>
      </c>
      <c r="G624">
        <f>Constante!$A$2-Employee_Data[[#This Row],[Age]]</f>
        <v>8</v>
      </c>
      <c r="H624" t="s">
        <v>360</v>
      </c>
      <c r="I624" t="s">
        <v>20</v>
      </c>
      <c r="J624" t="s">
        <v>39</v>
      </c>
      <c r="K624" t="s">
        <v>31</v>
      </c>
      <c r="L624" s="1">
        <v>41649</v>
      </c>
      <c r="M624" s="2">
        <f t="shared" si="27"/>
        <v>2014</v>
      </c>
      <c r="N624" s="3">
        <f t="shared" si="28"/>
        <v>1</v>
      </c>
      <c r="O624" s="3">
        <f t="shared" si="29"/>
        <v>10</v>
      </c>
      <c r="P624">
        <v>74854</v>
      </c>
      <c r="Q624">
        <f>Employee_Data[[#This Row],[Annual Salary]] * (1 + Employee_Data[[#This Row],[Bonus %]])</f>
        <v>74854</v>
      </c>
      <c r="R624">
        <v>0</v>
      </c>
      <c r="S624" t="s">
        <v>23</v>
      </c>
      <c r="T624" t="s">
        <v>24</v>
      </c>
      <c r="U624" s="1"/>
    </row>
    <row r="625" spans="1:21" x14ac:dyDescent="0.25">
      <c r="A625" t="s">
        <v>1100</v>
      </c>
      <c r="B625" t="s">
        <v>844</v>
      </c>
      <c r="C625" t="s">
        <v>924</v>
      </c>
      <c r="D625" t="str">
        <f>CONCATENATE(Employee_Data[[#This Row],[First Name]]," ",Employee_Data[[#This Row],[Last Name]])</f>
        <v>Alice Thompson</v>
      </c>
      <c r="E625" t="s">
        <v>18</v>
      </c>
      <c r="F625">
        <v>48</v>
      </c>
      <c r="G625">
        <f>Constante!$A$2-Employee_Data[[#This Row],[Age]]</f>
        <v>17</v>
      </c>
      <c r="H625" t="s">
        <v>95</v>
      </c>
      <c r="I625" t="s">
        <v>69</v>
      </c>
      <c r="J625" t="s">
        <v>39</v>
      </c>
      <c r="K625" t="s">
        <v>40</v>
      </c>
      <c r="L625" s="1">
        <v>39197</v>
      </c>
      <c r="M625" s="2">
        <f t="shared" si="27"/>
        <v>2007</v>
      </c>
      <c r="N625" s="3">
        <f t="shared" si="28"/>
        <v>4</v>
      </c>
      <c r="O625" s="3">
        <f t="shared" si="29"/>
        <v>25</v>
      </c>
      <c r="P625">
        <v>217783</v>
      </c>
      <c r="Q625">
        <f>Employee_Data[[#This Row],[Annual Salary]] * (1 + Employee_Data[[#This Row],[Bonus %]])</f>
        <v>296184.87999999995</v>
      </c>
      <c r="R625">
        <v>0.36</v>
      </c>
      <c r="S625" t="s">
        <v>23</v>
      </c>
      <c r="T625" t="s">
        <v>24</v>
      </c>
      <c r="U625" s="1"/>
    </row>
    <row r="626" spans="1:21" x14ac:dyDescent="0.25">
      <c r="A626" t="s">
        <v>1101</v>
      </c>
      <c r="B626" t="s">
        <v>209</v>
      </c>
      <c r="C626" t="s">
        <v>480</v>
      </c>
      <c r="D626" t="str">
        <f>CONCATENATE(Employee_Data[[#This Row],[First Name]]," ",Employee_Data[[#This Row],[Last Name]])</f>
        <v>Peyton Garza</v>
      </c>
      <c r="E626" t="s">
        <v>18</v>
      </c>
      <c r="F626">
        <v>53</v>
      </c>
      <c r="G626">
        <f>Constante!$A$2-Employee_Data[[#This Row],[Age]]</f>
        <v>12</v>
      </c>
      <c r="H626" t="s">
        <v>392</v>
      </c>
      <c r="I626" t="s">
        <v>20</v>
      </c>
      <c r="J626" t="s">
        <v>30</v>
      </c>
      <c r="K626" t="s">
        <v>102</v>
      </c>
      <c r="L626" s="1">
        <v>38214</v>
      </c>
      <c r="M626" s="2">
        <f t="shared" si="27"/>
        <v>2004</v>
      </c>
      <c r="N626" s="3">
        <f t="shared" si="28"/>
        <v>8</v>
      </c>
      <c r="O626" s="3">
        <f t="shared" si="29"/>
        <v>15</v>
      </c>
      <c r="P626">
        <v>44735</v>
      </c>
      <c r="Q626">
        <f>Employee_Data[[#This Row],[Annual Salary]] * (1 + Employee_Data[[#This Row],[Bonus %]])</f>
        <v>44735</v>
      </c>
      <c r="R626">
        <v>0</v>
      </c>
      <c r="S626" t="s">
        <v>112</v>
      </c>
      <c r="T626" t="s">
        <v>113</v>
      </c>
      <c r="U626" s="1"/>
    </row>
    <row r="627" spans="1:21" x14ac:dyDescent="0.25">
      <c r="A627" t="s">
        <v>1102</v>
      </c>
      <c r="B627" t="s">
        <v>160</v>
      </c>
      <c r="C627" t="s">
        <v>391</v>
      </c>
      <c r="D627" t="str">
        <f>CONCATENATE(Employee_Data[[#This Row],[First Name]]," ",Employee_Data[[#This Row],[Last Name]])</f>
        <v>Nora Nelson</v>
      </c>
      <c r="E627" t="s">
        <v>18</v>
      </c>
      <c r="F627">
        <v>41</v>
      </c>
      <c r="G627">
        <f>Constante!$A$2-Employee_Data[[#This Row],[Age]]</f>
        <v>24</v>
      </c>
      <c r="H627" t="s">
        <v>153</v>
      </c>
      <c r="I627" t="s">
        <v>38</v>
      </c>
      <c r="J627" t="s">
        <v>30</v>
      </c>
      <c r="K627" t="s">
        <v>40</v>
      </c>
      <c r="L627" s="1">
        <v>39091</v>
      </c>
      <c r="M627" s="2">
        <f t="shared" si="27"/>
        <v>2007</v>
      </c>
      <c r="N627" s="3">
        <f t="shared" si="28"/>
        <v>1</v>
      </c>
      <c r="O627" s="3">
        <f t="shared" si="29"/>
        <v>9</v>
      </c>
      <c r="P627">
        <v>50685</v>
      </c>
      <c r="Q627">
        <f>Employee_Data[[#This Row],[Annual Salary]] * (1 + Employee_Data[[#This Row],[Bonus %]])</f>
        <v>50685</v>
      </c>
      <c r="R627">
        <v>0</v>
      </c>
      <c r="S627" t="s">
        <v>23</v>
      </c>
      <c r="T627" t="s">
        <v>105</v>
      </c>
      <c r="U627" s="1"/>
    </row>
    <row r="628" spans="1:21" x14ac:dyDescent="0.25">
      <c r="A628" t="s">
        <v>1103</v>
      </c>
      <c r="B628" t="s">
        <v>829</v>
      </c>
      <c r="C628" t="s">
        <v>638</v>
      </c>
      <c r="D628" t="str">
        <f>CONCATENATE(Employee_Data[[#This Row],[First Name]]," ",Employee_Data[[#This Row],[Last Name]])</f>
        <v>Maverick Li</v>
      </c>
      <c r="E628" t="s">
        <v>28</v>
      </c>
      <c r="F628">
        <v>34</v>
      </c>
      <c r="G628">
        <f>Constante!$A$2-Employee_Data[[#This Row],[Age]]</f>
        <v>31</v>
      </c>
      <c r="H628" t="s">
        <v>153</v>
      </c>
      <c r="I628" t="s">
        <v>55</v>
      </c>
      <c r="J628" t="s">
        <v>21</v>
      </c>
      <c r="K628" t="s">
        <v>31</v>
      </c>
      <c r="L628" s="1">
        <v>43169</v>
      </c>
      <c r="M628" s="2">
        <f t="shared" si="27"/>
        <v>2018</v>
      </c>
      <c r="N628" s="3">
        <f t="shared" si="28"/>
        <v>3</v>
      </c>
      <c r="O628" s="3">
        <f t="shared" si="29"/>
        <v>10</v>
      </c>
      <c r="P628">
        <v>58993</v>
      </c>
      <c r="Q628">
        <f>Employee_Data[[#This Row],[Annual Salary]] * (1 + Employee_Data[[#This Row],[Bonus %]])</f>
        <v>58993</v>
      </c>
      <c r="R628">
        <v>0</v>
      </c>
      <c r="S628" t="s">
        <v>23</v>
      </c>
      <c r="T628" t="s">
        <v>47</v>
      </c>
      <c r="U628" s="1"/>
    </row>
    <row r="629" spans="1:21" x14ac:dyDescent="0.25">
      <c r="A629" t="s">
        <v>1104</v>
      </c>
      <c r="B629" t="s">
        <v>814</v>
      </c>
      <c r="C629" t="s">
        <v>59</v>
      </c>
      <c r="D629" t="str">
        <f>CONCATENATE(Employee_Data[[#This Row],[First Name]]," ",Employee_Data[[#This Row],[Last Name]])</f>
        <v>Ian Barnes</v>
      </c>
      <c r="E629" t="s">
        <v>28</v>
      </c>
      <c r="F629">
        <v>47</v>
      </c>
      <c r="G629">
        <f>Constante!$A$2-Employee_Data[[#This Row],[Age]]</f>
        <v>18</v>
      </c>
      <c r="H629" t="s">
        <v>225</v>
      </c>
      <c r="I629" t="s">
        <v>81</v>
      </c>
      <c r="J629" t="s">
        <v>56</v>
      </c>
      <c r="K629" t="s">
        <v>40</v>
      </c>
      <c r="L629" s="1">
        <v>43990</v>
      </c>
      <c r="M629" s="2">
        <f t="shared" si="27"/>
        <v>2020</v>
      </c>
      <c r="N629" s="3">
        <f t="shared" si="28"/>
        <v>6</v>
      </c>
      <c r="O629" s="3">
        <f t="shared" si="29"/>
        <v>8</v>
      </c>
      <c r="P629">
        <v>115765</v>
      </c>
      <c r="Q629">
        <f>Employee_Data[[#This Row],[Annual Salary]] * (1 + Employee_Data[[#This Row],[Bonus %]])</f>
        <v>115765</v>
      </c>
      <c r="R629">
        <v>0</v>
      </c>
      <c r="S629" t="s">
        <v>23</v>
      </c>
      <c r="T629" t="s">
        <v>65</v>
      </c>
      <c r="U629" s="1">
        <v>44229</v>
      </c>
    </row>
    <row r="630" spans="1:21" x14ac:dyDescent="0.25">
      <c r="A630" t="s">
        <v>1105</v>
      </c>
      <c r="B630" t="s">
        <v>378</v>
      </c>
      <c r="C630" t="s">
        <v>155</v>
      </c>
      <c r="D630" t="str">
        <f>CONCATENATE(Employee_Data[[#This Row],[First Name]]," ",Employee_Data[[#This Row],[Last Name]])</f>
        <v>Athena Vu</v>
      </c>
      <c r="E630" t="s">
        <v>18</v>
      </c>
      <c r="F630">
        <v>63</v>
      </c>
      <c r="G630">
        <f>Constante!$A$2-Employee_Data[[#This Row],[Age]]</f>
        <v>2</v>
      </c>
      <c r="H630" t="s">
        <v>37</v>
      </c>
      <c r="I630" t="s">
        <v>69</v>
      </c>
      <c r="J630" t="s">
        <v>30</v>
      </c>
      <c r="K630" t="s">
        <v>31</v>
      </c>
      <c r="L630" s="1">
        <v>39147</v>
      </c>
      <c r="M630" s="2">
        <f t="shared" si="27"/>
        <v>2007</v>
      </c>
      <c r="N630" s="3">
        <f t="shared" si="28"/>
        <v>3</v>
      </c>
      <c r="O630" s="3">
        <f t="shared" si="29"/>
        <v>6</v>
      </c>
      <c r="P630">
        <v>193044</v>
      </c>
      <c r="Q630">
        <f>Employee_Data[[#This Row],[Annual Salary]] * (1 + Employee_Data[[#This Row],[Bonus %]])</f>
        <v>222000.59999999998</v>
      </c>
      <c r="R630">
        <v>0.15</v>
      </c>
      <c r="S630" t="s">
        <v>23</v>
      </c>
      <c r="T630" t="s">
        <v>65</v>
      </c>
      <c r="U630" s="1"/>
    </row>
    <row r="631" spans="1:21" x14ac:dyDescent="0.25">
      <c r="A631" t="s">
        <v>1106</v>
      </c>
      <c r="B631" t="s">
        <v>58</v>
      </c>
      <c r="C631" t="s">
        <v>190</v>
      </c>
      <c r="D631" t="str">
        <f>CONCATENATE(Employee_Data[[#This Row],[First Name]]," ",Employee_Data[[#This Row],[Last Name]])</f>
        <v>Ruby Washington</v>
      </c>
      <c r="E631" t="s">
        <v>18</v>
      </c>
      <c r="F631">
        <v>65</v>
      </c>
      <c r="G631">
        <f>Constante!$A$2-Employee_Data[[#This Row],[Age]]</f>
        <v>0</v>
      </c>
      <c r="H631" t="s">
        <v>64</v>
      </c>
      <c r="I631" t="s">
        <v>96</v>
      </c>
      <c r="J631" t="s">
        <v>21</v>
      </c>
      <c r="K631" t="s">
        <v>22</v>
      </c>
      <c r="L631" s="1">
        <v>40711</v>
      </c>
      <c r="M631" s="2">
        <f t="shared" si="27"/>
        <v>2011</v>
      </c>
      <c r="N631" s="3">
        <f t="shared" si="28"/>
        <v>6</v>
      </c>
      <c r="O631" s="3">
        <f t="shared" si="29"/>
        <v>17</v>
      </c>
      <c r="P631">
        <v>56686</v>
      </c>
      <c r="Q631">
        <f>Employee_Data[[#This Row],[Annual Salary]] * (1 + Employee_Data[[#This Row],[Bonus %]])</f>
        <v>56686</v>
      </c>
      <c r="R631">
        <v>0</v>
      </c>
      <c r="S631" t="s">
        <v>23</v>
      </c>
      <c r="T631" t="s">
        <v>24</v>
      </c>
      <c r="U631" s="1">
        <v>42164</v>
      </c>
    </row>
    <row r="632" spans="1:21" x14ac:dyDescent="0.25">
      <c r="A632" t="s">
        <v>1107</v>
      </c>
      <c r="B632" t="s">
        <v>98</v>
      </c>
      <c r="C632" t="s">
        <v>207</v>
      </c>
      <c r="D632" t="str">
        <f>CONCATENATE(Employee_Data[[#This Row],[First Name]]," ",Employee_Data[[#This Row],[Last Name]])</f>
        <v>Bella Butler</v>
      </c>
      <c r="E632" t="s">
        <v>18</v>
      </c>
      <c r="F632">
        <v>33</v>
      </c>
      <c r="G632">
        <f>Constante!$A$2-Employee_Data[[#This Row],[Age]]</f>
        <v>32</v>
      </c>
      <c r="H632" t="s">
        <v>19</v>
      </c>
      <c r="I632" t="s">
        <v>38</v>
      </c>
      <c r="J632" t="s">
        <v>30</v>
      </c>
      <c r="K632" t="s">
        <v>22</v>
      </c>
      <c r="L632" s="1">
        <v>43763</v>
      </c>
      <c r="M632" s="2">
        <f t="shared" si="27"/>
        <v>2019</v>
      </c>
      <c r="N632" s="3">
        <f t="shared" si="28"/>
        <v>10</v>
      </c>
      <c r="O632" s="3">
        <f t="shared" si="29"/>
        <v>25</v>
      </c>
      <c r="P632">
        <v>131652</v>
      </c>
      <c r="Q632">
        <f>Employee_Data[[#This Row],[Annual Salary]] * (1 + Employee_Data[[#This Row],[Bonus %]])</f>
        <v>146133.72</v>
      </c>
      <c r="R632">
        <v>0.11</v>
      </c>
      <c r="S632" t="s">
        <v>23</v>
      </c>
      <c r="T632" t="s">
        <v>24</v>
      </c>
      <c r="U632" s="1"/>
    </row>
    <row r="633" spans="1:21" x14ac:dyDescent="0.25">
      <c r="A633" t="s">
        <v>1108</v>
      </c>
      <c r="B633" t="s">
        <v>582</v>
      </c>
      <c r="C633" t="s">
        <v>450</v>
      </c>
      <c r="D633" t="str">
        <f>CONCATENATE(Employee_Data[[#This Row],[First Name]]," ",Employee_Data[[#This Row],[Last Name]])</f>
        <v>Kinsley Henry</v>
      </c>
      <c r="E633" t="s">
        <v>18</v>
      </c>
      <c r="F633">
        <v>45</v>
      </c>
      <c r="G633">
        <f>Constante!$A$2-Employee_Data[[#This Row],[Age]]</f>
        <v>20</v>
      </c>
      <c r="H633" t="s">
        <v>37</v>
      </c>
      <c r="I633" t="s">
        <v>96</v>
      </c>
      <c r="J633" t="s">
        <v>30</v>
      </c>
      <c r="K633" t="s">
        <v>22</v>
      </c>
      <c r="L633" s="1">
        <v>39507</v>
      </c>
      <c r="M633" s="2">
        <f t="shared" si="27"/>
        <v>2008</v>
      </c>
      <c r="N633" s="3">
        <f t="shared" si="28"/>
        <v>2</v>
      </c>
      <c r="O633" s="3">
        <f t="shared" si="29"/>
        <v>29</v>
      </c>
      <c r="P633">
        <v>150577</v>
      </c>
      <c r="Q633">
        <f>Employee_Data[[#This Row],[Annual Salary]] * (1 + Employee_Data[[#This Row],[Bonus %]])</f>
        <v>188221.25</v>
      </c>
      <c r="R633">
        <v>0.25</v>
      </c>
      <c r="S633" t="s">
        <v>23</v>
      </c>
      <c r="T633" t="s">
        <v>65</v>
      </c>
      <c r="U633" s="1"/>
    </row>
    <row r="634" spans="1:21" x14ac:dyDescent="0.25">
      <c r="A634" t="s">
        <v>591</v>
      </c>
      <c r="B634" t="s">
        <v>181</v>
      </c>
      <c r="C634" t="s">
        <v>324</v>
      </c>
      <c r="D634" t="str">
        <f>CONCATENATE(Employee_Data[[#This Row],[First Name]]," ",Employee_Data[[#This Row],[Last Name]])</f>
        <v>Kennedy Romero</v>
      </c>
      <c r="E634" t="s">
        <v>18</v>
      </c>
      <c r="F634">
        <v>37</v>
      </c>
      <c r="G634">
        <f>Constante!$A$2-Employee_Data[[#This Row],[Age]]</f>
        <v>28</v>
      </c>
      <c r="H634" t="s">
        <v>139</v>
      </c>
      <c r="I634" t="s">
        <v>81</v>
      </c>
      <c r="J634" t="s">
        <v>21</v>
      </c>
      <c r="K634" t="s">
        <v>102</v>
      </c>
      <c r="L634" s="1">
        <v>43461</v>
      </c>
      <c r="M634" s="2">
        <f t="shared" si="27"/>
        <v>2018</v>
      </c>
      <c r="N634" s="3">
        <f t="shared" si="28"/>
        <v>12</v>
      </c>
      <c r="O634" s="3">
        <f t="shared" si="29"/>
        <v>27</v>
      </c>
      <c r="P634">
        <v>87359</v>
      </c>
      <c r="Q634">
        <f>Employee_Data[[#This Row],[Annual Salary]] * (1 + Employee_Data[[#This Row],[Bonus %]])</f>
        <v>96968.49</v>
      </c>
      <c r="R634">
        <v>0.11</v>
      </c>
      <c r="S634" t="s">
        <v>112</v>
      </c>
      <c r="T634" t="s">
        <v>119</v>
      </c>
      <c r="U634" s="1"/>
    </row>
    <row r="635" spans="1:21" x14ac:dyDescent="0.25">
      <c r="A635" t="s">
        <v>1109</v>
      </c>
      <c r="B635" t="s">
        <v>323</v>
      </c>
      <c r="C635" t="s">
        <v>224</v>
      </c>
      <c r="D635" t="str">
        <f>CONCATENATE(Employee_Data[[#This Row],[First Name]]," ",Employee_Data[[#This Row],[Last Name]])</f>
        <v>Zoe Do</v>
      </c>
      <c r="E635" t="s">
        <v>18</v>
      </c>
      <c r="F635">
        <v>60</v>
      </c>
      <c r="G635">
        <f>Constante!$A$2-Employee_Data[[#This Row],[Age]]</f>
        <v>5</v>
      </c>
      <c r="H635" t="s">
        <v>153</v>
      </c>
      <c r="I635" t="s">
        <v>55</v>
      </c>
      <c r="J635" t="s">
        <v>39</v>
      </c>
      <c r="K635" t="s">
        <v>31</v>
      </c>
      <c r="L635" s="1">
        <v>41647</v>
      </c>
      <c r="M635" s="2">
        <f t="shared" si="27"/>
        <v>2014</v>
      </c>
      <c r="N635" s="3">
        <f t="shared" si="28"/>
        <v>1</v>
      </c>
      <c r="O635" s="3">
        <f t="shared" si="29"/>
        <v>8</v>
      </c>
      <c r="P635">
        <v>51877</v>
      </c>
      <c r="Q635">
        <f>Employee_Data[[#This Row],[Annual Salary]] * (1 + Employee_Data[[#This Row],[Bonus %]])</f>
        <v>51877</v>
      </c>
      <c r="R635">
        <v>0</v>
      </c>
      <c r="S635" t="s">
        <v>32</v>
      </c>
      <c r="T635" t="s">
        <v>140</v>
      </c>
      <c r="U635" s="1"/>
    </row>
    <row r="636" spans="1:21" x14ac:dyDescent="0.25">
      <c r="A636" t="s">
        <v>328</v>
      </c>
      <c r="B636" t="s">
        <v>932</v>
      </c>
      <c r="C636" t="s">
        <v>891</v>
      </c>
      <c r="D636" t="str">
        <f>CONCATENATE(Employee_Data[[#This Row],[First Name]]," ",Employee_Data[[#This Row],[Last Name]])</f>
        <v>Everett Khan</v>
      </c>
      <c r="E636" t="s">
        <v>28</v>
      </c>
      <c r="F636">
        <v>43</v>
      </c>
      <c r="G636">
        <f>Constante!$A$2-Employee_Data[[#This Row],[Age]]</f>
        <v>22</v>
      </c>
      <c r="H636" t="s">
        <v>432</v>
      </c>
      <c r="I636" t="s">
        <v>20</v>
      </c>
      <c r="J636" t="s">
        <v>30</v>
      </c>
      <c r="K636" t="s">
        <v>31</v>
      </c>
      <c r="L636" s="1">
        <v>42753</v>
      </c>
      <c r="M636" s="2">
        <f t="shared" si="27"/>
        <v>2017</v>
      </c>
      <c r="N636" s="3">
        <f t="shared" si="28"/>
        <v>1</v>
      </c>
      <c r="O636" s="3">
        <f t="shared" si="29"/>
        <v>18</v>
      </c>
      <c r="P636">
        <v>86417</v>
      </c>
      <c r="Q636">
        <f>Employee_Data[[#This Row],[Annual Salary]] * (1 + Employee_Data[[#This Row],[Bonus %]])</f>
        <v>86417</v>
      </c>
      <c r="R636">
        <v>0</v>
      </c>
      <c r="S636" t="s">
        <v>23</v>
      </c>
      <c r="T636" t="s">
        <v>41</v>
      </c>
      <c r="U636" s="1"/>
    </row>
    <row r="637" spans="1:21" x14ac:dyDescent="0.25">
      <c r="A637" t="s">
        <v>1110</v>
      </c>
      <c r="B637" t="s">
        <v>252</v>
      </c>
      <c r="C637" t="s">
        <v>580</v>
      </c>
      <c r="D637" t="str">
        <f>CONCATENATE(Employee_Data[[#This Row],[First Name]]," ",Employee_Data[[#This Row],[Last Name]])</f>
        <v>Anna Han</v>
      </c>
      <c r="E637" t="s">
        <v>18</v>
      </c>
      <c r="F637">
        <v>65</v>
      </c>
      <c r="G637">
        <f>Constante!$A$2-Employee_Data[[#This Row],[Age]]</f>
        <v>0</v>
      </c>
      <c r="H637" t="s">
        <v>360</v>
      </c>
      <c r="I637" t="s">
        <v>20</v>
      </c>
      <c r="J637" t="s">
        <v>21</v>
      </c>
      <c r="K637" t="s">
        <v>31</v>
      </c>
      <c r="L637" s="1">
        <v>37749</v>
      </c>
      <c r="M637" s="2">
        <f t="shared" si="27"/>
        <v>2003</v>
      </c>
      <c r="N637" s="3">
        <f t="shared" si="28"/>
        <v>5</v>
      </c>
      <c r="O637" s="3">
        <f t="shared" si="29"/>
        <v>8</v>
      </c>
      <c r="P637">
        <v>96548</v>
      </c>
      <c r="Q637">
        <f>Employee_Data[[#This Row],[Annual Salary]] * (1 + Employee_Data[[#This Row],[Bonus %]])</f>
        <v>96548</v>
      </c>
      <c r="R637">
        <v>0</v>
      </c>
      <c r="S637" t="s">
        <v>23</v>
      </c>
      <c r="T637" t="s">
        <v>47</v>
      </c>
      <c r="U637" s="1"/>
    </row>
    <row r="638" spans="1:21" x14ac:dyDescent="0.25">
      <c r="A638" t="s">
        <v>1111</v>
      </c>
      <c r="B638" t="s">
        <v>206</v>
      </c>
      <c r="C638" t="s">
        <v>550</v>
      </c>
      <c r="D638" t="str">
        <f>CONCATENATE(Employee_Data[[#This Row],[First Name]]," ",Employee_Data[[#This Row],[Last Name]])</f>
        <v>Leilani Sharma</v>
      </c>
      <c r="E638" t="s">
        <v>18</v>
      </c>
      <c r="F638">
        <v>43</v>
      </c>
      <c r="G638">
        <f>Constante!$A$2-Employee_Data[[#This Row],[Age]]</f>
        <v>22</v>
      </c>
      <c r="H638" t="s">
        <v>49</v>
      </c>
      <c r="I638" t="s">
        <v>69</v>
      </c>
      <c r="J638" t="s">
        <v>30</v>
      </c>
      <c r="K638" t="s">
        <v>31</v>
      </c>
      <c r="L638" s="1">
        <v>41662</v>
      </c>
      <c r="M638" s="2">
        <f t="shared" si="27"/>
        <v>2014</v>
      </c>
      <c r="N638" s="3">
        <f t="shared" si="28"/>
        <v>1</v>
      </c>
      <c r="O638" s="3">
        <f t="shared" si="29"/>
        <v>23</v>
      </c>
      <c r="P638">
        <v>9294</v>
      </c>
      <c r="Q638">
        <f>Employee_Data[[#This Row],[Annual Salary]] * (1 + Employee_Data[[#This Row],[Bonus %]])</f>
        <v>9294</v>
      </c>
      <c r="R638">
        <v>0</v>
      </c>
      <c r="S638" t="s">
        <v>32</v>
      </c>
      <c r="T638" t="s">
        <v>166</v>
      </c>
      <c r="U638" s="1"/>
    </row>
    <row r="639" spans="1:21" x14ac:dyDescent="0.25">
      <c r="A639" t="s">
        <v>908</v>
      </c>
      <c r="B639" t="s">
        <v>44</v>
      </c>
      <c r="C639" t="s">
        <v>500</v>
      </c>
      <c r="D639" t="str">
        <f>CONCATENATE(Employee_Data[[#This Row],[First Name]]," ",Employee_Data[[#This Row],[Last Name]])</f>
        <v>Jordan Cho</v>
      </c>
      <c r="E639" t="s">
        <v>28</v>
      </c>
      <c r="F639">
        <v>28</v>
      </c>
      <c r="G639">
        <f>Constante!$A$2-Employee_Data[[#This Row],[Age]]</f>
        <v>37</v>
      </c>
      <c r="H639" t="s">
        <v>153</v>
      </c>
      <c r="I639" t="s">
        <v>69</v>
      </c>
      <c r="J639" t="s">
        <v>39</v>
      </c>
      <c r="K639" t="s">
        <v>31</v>
      </c>
      <c r="L639" s="1">
        <v>43336</v>
      </c>
      <c r="M639" s="2">
        <f t="shared" si="27"/>
        <v>2018</v>
      </c>
      <c r="N639" s="3">
        <f t="shared" si="28"/>
        <v>8</v>
      </c>
      <c r="O639" s="3">
        <f t="shared" si="29"/>
        <v>24</v>
      </c>
      <c r="P639">
        <v>6141</v>
      </c>
      <c r="Q639">
        <f>Employee_Data[[#This Row],[Annual Salary]] * (1 + Employee_Data[[#This Row],[Bonus %]])</f>
        <v>6141</v>
      </c>
      <c r="R639">
        <v>0</v>
      </c>
      <c r="S639" t="s">
        <v>23</v>
      </c>
      <c r="T639" t="s">
        <v>50</v>
      </c>
      <c r="U639" s="1"/>
    </row>
    <row r="640" spans="1:21" x14ac:dyDescent="0.25">
      <c r="A640" t="s">
        <v>1112</v>
      </c>
      <c r="B640" t="s">
        <v>359</v>
      </c>
      <c r="C640" t="s">
        <v>404</v>
      </c>
      <c r="D640" t="str">
        <f>CONCATENATE(Employee_Data[[#This Row],[First Name]]," ",Employee_Data[[#This Row],[Last Name]])</f>
        <v>Nova Williams</v>
      </c>
      <c r="E640" t="s">
        <v>18</v>
      </c>
      <c r="F640">
        <v>61</v>
      </c>
      <c r="G640">
        <f>Constante!$A$2-Employee_Data[[#This Row],[Age]]</f>
        <v>4</v>
      </c>
      <c r="H640" t="s">
        <v>60</v>
      </c>
      <c r="I640" t="s">
        <v>38</v>
      </c>
      <c r="J640" t="s">
        <v>39</v>
      </c>
      <c r="K640" t="s">
        <v>22</v>
      </c>
      <c r="L640" s="1">
        <v>40293</v>
      </c>
      <c r="M640" s="2">
        <f t="shared" si="27"/>
        <v>2010</v>
      </c>
      <c r="N640" s="3">
        <f t="shared" si="28"/>
        <v>4</v>
      </c>
      <c r="O640" s="3">
        <f t="shared" si="29"/>
        <v>25</v>
      </c>
      <c r="P640">
        <v>110302</v>
      </c>
      <c r="Q640">
        <f>Employee_Data[[#This Row],[Annual Salary]] * (1 + Employee_Data[[#This Row],[Bonus %]])</f>
        <v>116920.12000000001</v>
      </c>
      <c r="R640">
        <v>0.06</v>
      </c>
      <c r="S640" t="s">
        <v>23</v>
      </c>
      <c r="T640" t="s">
        <v>65</v>
      </c>
      <c r="U640" s="1"/>
    </row>
    <row r="641" spans="1:21" x14ac:dyDescent="0.25">
      <c r="A641" t="s">
        <v>1113</v>
      </c>
      <c r="B641" t="s">
        <v>368</v>
      </c>
      <c r="C641" t="s">
        <v>491</v>
      </c>
      <c r="D641" t="str">
        <f>CONCATENATE(Employee_Data[[#This Row],[First Name]]," ",Employee_Data[[#This Row],[Last Name]])</f>
        <v>Scarlett Hill</v>
      </c>
      <c r="E641" t="s">
        <v>18</v>
      </c>
      <c r="F641">
        <v>45</v>
      </c>
      <c r="G641">
        <f>Constante!$A$2-Employee_Data[[#This Row],[Age]]</f>
        <v>20</v>
      </c>
      <c r="H641" t="s">
        <v>37</v>
      </c>
      <c r="I641" t="s">
        <v>81</v>
      </c>
      <c r="J641" t="s">
        <v>39</v>
      </c>
      <c r="K641" t="s">
        <v>22</v>
      </c>
      <c r="L641" s="1">
        <v>43212</v>
      </c>
      <c r="M641" s="2">
        <f t="shared" si="27"/>
        <v>2018</v>
      </c>
      <c r="N641" s="3">
        <f t="shared" si="28"/>
        <v>4</v>
      </c>
      <c r="O641" s="3">
        <f t="shared" si="29"/>
        <v>22</v>
      </c>
      <c r="P641">
        <v>187205</v>
      </c>
      <c r="Q641">
        <f>Employee_Data[[#This Row],[Annual Salary]] * (1 + Employee_Data[[#This Row],[Bonus %]])</f>
        <v>232134.2</v>
      </c>
      <c r="R641">
        <v>0.24</v>
      </c>
      <c r="S641" t="s">
        <v>23</v>
      </c>
      <c r="T641" t="s">
        <v>105</v>
      </c>
      <c r="U641" s="1">
        <v>44732</v>
      </c>
    </row>
    <row r="642" spans="1:21" x14ac:dyDescent="0.25">
      <c r="A642" t="s">
        <v>1114</v>
      </c>
      <c r="B642" t="s">
        <v>149</v>
      </c>
      <c r="C642" t="s">
        <v>1050</v>
      </c>
      <c r="D642" t="str">
        <f>CONCATENATE(Employee_Data[[#This Row],[First Name]]," ",Employee_Data[[#This Row],[Last Name]])</f>
        <v>Dominic Scott</v>
      </c>
      <c r="E642" t="s">
        <v>28</v>
      </c>
      <c r="F642">
        <v>45</v>
      </c>
      <c r="G642">
        <f>Constante!$A$2-Employee_Data[[#This Row],[Age]]</f>
        <v>20</v>
      </c>
      <c r="H642" t="s">
        <v>49</v>
      </c>
      <c r="I642" t="s">
        <v>55</v>
      </c>
      <c r="J642" t="s">
        <v>56</v>
      </c>
      <c r="K642" t="s">
        <v>40</v>
      </c>
      <c r="L642" s="1">
        <v>40618</v>
      </c>
      <c r="M642" s="2">
        <f t="shared" ref="M642:M705" si="30">YEAR(L642)</f>
        <v>2011</v>
      </c>
      <c r="N642" s="3">
        <f t="shared" ref="N642:N705" si="31">MONTH(L642)</f>
        <v>3</v>
      </c>
      <c r="O642" s="3">
        <f t="shared" ref="O642:O705" si="32">DAY(L642)</f>
        <v>16</v>
      </c>
      <c r="P642">
        <v>81687</v>
      </c>
      <c r="Q642">
        <f>Employee_Data[[#This Row],[Annual Salary]] * (1 + Employee_Data[[#This Row],[Bonus %]])</f>
        <v>81687</v>
      </c>
      <c r="R642">
        <v>0</v>
      </c>
      <c r="S642" t="s">
        <v>23</v>
      </c>
      <c r="T642" t="s">
        <v>50</v>
      </c>
      <c r="U642" s="1"/>
    </row>
    <row r="643" spans="1:21" x14ac:dyDescent="0.25">
      <c r="A643" t="s">
        <v>1115</v>
      </c>
      <c r="B643" t="s">
        <v>418</v>
      </c>
      <c r="C643" t="s">
        <v>364</v>
      </c>
      <c r="D643" t="str">
        <f>CONCATENATE(Employee_Data[[#This Row],[First Name]]," ",Employee_Data[[#This Row],[Last Name]])</f>
        <v>Anthony Marquez</v>
      </c>
      <c r="E643" t="s">
        <v>28</v>
      </c>
      <c r="F643">
        <v>54</v>
      </c>
      <c r="G643">
        <f>Constante!$A$2-Employee_Data[[#This Row],[Age]]</f>
        <v>11</v>
      </c>
      <c r="H643" t="s">
        <v>95</v>
      </c>
      <c r="I643" t="s">
        <v>20</v>
      </c>
      <c r="J643" t="s">
        <v>39</v>
      </c>
      <c r="K643" t="s">
        <v>102</v>
      </c>
      <c r="L643" s="1">
        <v>40040</v>
      </c>
      <c r="M643" s="2">
        <f t="shared" si="30"/>
        <v>2009</v>
      </c>
      <c r="N643" s="3">
        <f t="shared" si="31"/>
        <v>8</v>
      </c>
      <c r="O643" s="3">
        <f t="shared" si="32"/>
        <v>15</v>
      </c>
      <c r="P643">
        <v>241083</v>
      </c>
      <c r="Q643">
        <f>Employee_Data[[#This Row],[Annual Salary]] * (1 + Employee_Data[[#This Row],[Bonus %]])</f>
        <v>335105.37000000005</v>
      </c>
      <c r="R643">
        <v>0.39</v>
      </c>
      <c r="S643" t="s">
        <v>23</v>
      </c>
      <c r="T643" t="s">
        <v>105</v>
      </c>
      <c r="U643" s="1"/>
    </row>
    <row r="644" spans="1:21" x14ac:dyDescent="0.25">
      <c r="A644" t="s">
        <v>1116</v>
      </c>
      <c r="B644" t="s">
        <v>384</v>
      </c>
      <c r="C644" t="s">
        <v>727</v>
      </c>
      <c r="D644" t="str">
        <f>CONCATENATE(Employee_Data[[#This Row],[First Name]]," ",Employee_Data[[#This Row],[Last Name]])</f>
        <v>Elena Patterson</v>
      </c>
      <c r="E644" t="s">
        <v>18</v>
      </c>
      <c r="F644">
        <v>38</v>
      </c>
      <c r="G644">
        <f>Constante!$A$2-Employee_Data[[#This Row],[Age]]</f>
        <v>27</v>
      </c>
      <c r="H644" t="s">
        <v>95</v>
      </c>
      <c r="I644" t="s">
        <v>38</v>
      </c>
      <c r="J644" t="s">
        <v>39</v>
      </c>
      <c r="K644" t="s">
        <v>22</v>
      </c>
      <c r="L644" s="1">
        <v>43413</v>
      </c>
      <c r="M644" s="2">
        <f t="shared" si="30"/>
        <v>2018</v>
      </c>
      <c r="N644" s="3">
        <f t="shared" si="31"/>
        <v>11</v>
      </c>
      <c r="O644" s="3">
        <f t="shared" si="32"/>
        <v>9</v>
      </c>
      <c r="P644">
        <v>223805</v>
      </c>
      <c r="Q644">
        <f>Employee_Data[[#This Row],[Annual Salary]] * (1 + Employee_Data[[#This Row],[Bonus %]])</f>
        <v>304374.8</v>
      </c>
      <c r="R644">
        <v>0.36</v>
      </c>
      <c r="S644" t="s">
        <v>23</v>
      </c>
      <c r="T644" t="s">
        <v>41</v>
      </c>
      <c r="U644" s="1"/>
    </row>
    <row r="645" spans="1:21" x14ac:dyDescent="0.25">
      <c r="A645" t="s">
        <v>1117</v>
      </c>
      <c r="B645" t="s">
        <v>858</v>
      </c>
      <c r="C645" t="s">
        <v>391</v>
      </c>
      <c r="D645" t="str">
        <f>CONCATENATE(Employee_Data[[#This Row],[First Name]]," ",Employee_Data[[#This Row],[Last Name]])</f>
        <v>Madison Nelson</v>
      </c>
      <c r="E645" t="s">
        <v>18</v>
      </c>
      <c r="F645">
        <v>27</v>
      </c>
      <c r="G645">
        <f>Constante!$A$2-Employee_Data[[#This Row],[Age]]</f>
        <v>38</v>
      </c>
      <c r="H645" t="s">
        <v>37</v>
      </c>
      <c r="I645" t="s">
        <v>69</v>
      </c>
      <c r="J645" t="s">
        <v>56</v>
      </c>
      <c r="K645" t="s">
        <v>40</v>
      </c>
      <c r="L645" s="1">
        <v>44393</v>
      </c>
      <c r="M645" s="2">
        <f t="shared" si="30"/>
        <v>2021</v>
      </c>
      <c r="N645" s="3">
        <f t="shared" si="31"/>
        <v>7</v>
      </c>
      <c r="O645" s="3">
        <f t="shared" si="32"/>
        <v>16</v>
      </c>
      <c r="P645">
        <v>161759</v>
      </c>
      <c r="Q645">
        <f>Employee_Data[[#This Row],[Annual Salary]] * (1 + Employee_Data[[#This Row],[Bonus %]])</f>
        <v>187640.43999999997</v>
      </c>
      <c r="R645">
        <v>0.16</v>
      </c>
      <c r="S645" t="s">
        <v>23</v>
      </c>
      <c r="T645" t="s">
        <v>65</v>
      </c>
      <c r="U645" s="1"/>
    </row>
    <row r="646" spans="1:21" x14ac:dyDescent="0.25">
      <c r="A646" t="s">
        <v>1118</v>
      </c>
      <c r="B646" t="s">
        <v>187</v>
      </c>
      <c r="C646" t="s">
        <v>72</v>
      </c>
      <c r="D646" t="str">
        <f>CONCATENATE(Employee_Data[[#This Row],[First Name]]," ",Employee_Data[[#This Row],[Last Name]])</f>
        <v>William Walker</v>
      </c>
      <c r="E646" t="s">
        <v>28</v>
      </c>
      <c r="F646">
        <v>40</v>
      </c>
      <c r="G646">
        <f>Constante!$A$2-Employee_Data[[#This Row],[Age]]</f>
        <v>25</v>
      </c>
      <c r="H646" t="s">
        <v>45</v>
      </c>
      <c r="I646" t="s">
        <v>20</v>
      </c>
      <c r="J646" t="s">
        <v>21</v>
      </c>
      <c r="K646" t="s">
        <v>22</v>
      </c>
      <c r="L646" s="1">
        <v>43520</v>
      </c>
      <c r="M646" s="2">
        <f t="shared" si="30"/>
        <v>2019</v>
      </c>
      <c r="N646" s="3">
        <f t="shared" si="31"/>
        <v>2</v>
      </c>
      <c r="O646" s="3">
        <f t="shared" si="32"/>
        <v>24</v>
      </c>
      <c r="P646">
        <v>95899</v>
      </c>
      <c r="Q646">
        <f>Employee_Data[[#This Row],[Annual Salary]] * (1 + Employee_Data[[#This Row],[Bonus %]])</f>
        <v>105488.90000000001</v>
      </c>
      <c r="R646">
        <v>0.1</v>
      </c>
      <c r="S646" t="s">
        <v>23</v>
      </c>
      <c r="T646" t="s">
        <v>105</v>
      </c>
      <c r="U646" s="1">
        <v>44263</v>
      </c>
    </row>
    <row r="647" spans="1:21" x14ac:dyDescent="0.25">
      <c r="A647" t="s">
        <v>1119</v>
      </c>
      <c r="B647" t="s">
        <v>290</v>
      </c>
      <c r="C647" t="s">
        <v>472</v>
      </c>
      <c r="D647" t="str">
        <f>CONCATENATE(Employee_Data[[#This Row],[First Name]]," ",Employee_Data[[#This Row],[Last Name]])</f>
        <v>Lincoln Wong</v>
      </c>
      <c r="E647" t="s">
        <v>28</v>
      </c>
      <c r="F647">
        <v>49</v>
      </c>
      <c r="G647">
        <f>Constante!$A$2-Employee_Data[[#This Row],[Age]]</f>
        <v>16</v>
      </c>
      <c r="H647" t="s">
        <v>49</v>
      </c>
      <c r="I647" t="s">
        <v>38</v>
      </c>
      <c r="J647" t="s">
        <v>56</v>
      </c>
      <c r="K647" t="s">
        <v>31</v>
      </c>
      <c r="L647" s="1">
        <v>43623</v>
      </c>
      <c r="M647" s="2">
        <f t="shared" si="30"/>
        <v>2019</v>
      </c>
      <c r="N647" s="3">
        <f t="shared" si="31"/>
        <v>6</v>
      </c>
      <c r="O647" s="3">
        <f t="shared" si="32"/>
        <v>7</v>
      </c>
      <c r="P647">
        <v>807</v>
      </c>
      <c r="Q647">
        <f>Employee_Data[[#This Row],[Annual Salary]] * (1 + Employee_Data[[#This Row],[Bonus %]])</f>
        <v>807</v>
      </c>
      <c r="R647">
        <v>0</v>
      </c>
      <c r="S647" t="s">
        <v>23</v>
      </c>
      <c r="T647" t="s">
        <v>105</v>
      </c>
      <c r="U647" s="1"/>
    </row>
    <row r="648" spans="1:21" x14ac:dyDescent="0.25">
      <c r="A648" t="s">
        <v>770</v>
      </c>
      <c r="B648" t="s">
        <v>286</v>
      </c>
      <c r="C648" t="s">
        <v>165</v>
      </c>
      <c r="D648" t="str">
        <f>CONCATENATE(Employee_Data[[#This Row],[First Name]]," ",Employee_Data[[#This Row],[Last Name]])</f>
        <v>James Huang</v>
      </c>
      <c r="E648" t="s">
        <v>28</v>
      </c>
      <c r="F648">
        <v>54</v>
      </c>
      <c r="G648">
        <f>Constante!$A$2-Employee_Data[[#This Row],[Age]]</f>
        <v>11</v>
      </c>
      <c r="H648" t="s">
        <v>60</v>
      </c>
      <c r="I648" t="s">
        <v>76</v>
      </c>
      <c r="J648" t="s">
        <v>39</v>
      </c>
      <c r="K648" t="s">
        <v>31</v>
      </c>
      <c r="L648" s="1">
        <v>35500</v>
      </c>
      <c r="M648" s="2">
        <f t="shared" si="30"/>
        <v>1997</v>
      </c>
      <c r="N648" s="3">
        <f t="shared" si="31"/>
        <v>3</v>
      </c>
      <c r="O648" s="3">
        <f t="shared" si="32"/>
        <v>11</v>
      </c>
      <c r="P648">
        <v>128136</v>
      </c>
      <c r="Q648">
        <f>Employee_Data[[#This Row],[Annual Salary]] * (1 + Employee_Data[[#This Row],[Bonus %]])</f>
        <v>134542.80000000002</v>
      </c>
      <c r="R648">
        <v>0.05</v>
      </c>
      <c r="S648" t="s">
        <v>32</v>
      </c>
      <c r="T648" t="s">
        <v>140</v>
      </c>
      <c r="U648" s="1"/>
    </row>
    <row r="649" spans="1:21" x14ac:dyDescent="0.25">
      <c r="A649" t="s">
        <v>1120</v>
      </c>
      <c r="B649" t="s">
        <v>567</v>
      </c>
      <c r="C649" t="s">
        <v>821</v>
      </c>
      <c r="D649" t="str">
        <f>CONCATENATE(Employee_Data[[#This Row],[First Name]]," ",Employee_Data[[#This Row],[Last Name]])</f>
        <v>Emery Ford</v>
      </c>
      <c r="E649" t="s">
        <v>18</v>
      </c>
      <c r="F649">
        <v>39</v>
      </c>
      <c r="G649">
        <f>Constante!$A$2-Employee_Data[[#This Row],[Age]]</f>
        <v>26</v>
      </c>
      <c r="H649" t="s">
        <v>153</v>
      </c>
      <c r="I649" t="s">
        <v>96</v>
      </c>
      <c r="J649" t="s">
        <v>56</v>
      </c>
      <c r="K649" t="s">
        <v>40</v>
      </c>
      <c r="L649" s="1">
        <v>42843</v>
      </c>
      <c r="M649" s="2">
        <f t="shared" si="30"/>
        <v>2017</v>
      </c>
      <c r="N649" s="3">
        <f t="shared" si="31"/>
        <v>4</v>
      </c>
      <c r="O649" s="3">
        <f t="shared" si="32"/>
        <v>18</v>
      </c>
      <c r="P649">
        <v>58745</v>
      </c>
      <c r="Q649">
        <f>Employee_Data[[#This Row],[Annual Salary]] * (1 + Employee_Data[[#This Row],[Bonus %]])</f>
        <v>58745</v>
      </c>
      <c r="R649">
        <v>0</v>
      </c>
      <c r="S649" t="s">
        <v>23</v>
      </c>
      <c r="T649" t="s">
        <v>47</v>
      </c>
      <c r="U649" s="1"/>
    </row>
    <row r="650" spans="1:21" x14ac:dyDescent="0.25">
      <c r="A650" t="s">
        <v>1121</v>
      </c>
      <c r="B650" t="s">
        <v>420</v>
      </c>
      <c r="C650" t="s">
        <v>1122</v>
      </c>
      <c r="D650" t="str">
        <f>CONCATENATE(Employee_Data[[#This Row],[First Name]]," ",Employee_Data[[#This Row],[Last Name]])</f>
        <v>Paisley Trinh</v>
      </c>
      <c r="E650" t="s">
        <v>18</v>
      </c>
      <c r="F650">
        <v>57</v>
      </c>
      <c r="G650">
        <f>Constante!$A$2-Employee_Data[[#This Row],[Age]]</f>
        <v>8</v>
      </c>
      <c r="H650" t="s">
        <v>29</v>
      </c>
      <c r="I650" t="s">
        <v>20</v>
      </c>
      <c r="J650" t="s">
        <v>56</v>
      </c>
      <c r="K650" t="s">
        <v>31</v>
      </c>
      <c r="L650" s="1">
        <v>33728</v>
      </c>
      <c r="M650" s="2">
        <f t="shared" si="30"/>
        <v>1992</v>
      </c>
      <c r="N650" s="3">
        <f t="shared" si="31"/>
        <v>5</v>
      </c>
      <c r="O650" s="3">
        <f t="shared" si="32"/>
        <v>4</v>
      </c>
      <c r="P650">
        <v>76202</v>
      </c>
      <c r="Q650">
        <f>Employee_Data[[#This Row],[Annual Salary]] * (1 + Employee_Data[[#This Row],[Bonus %]])</f>
        <v>76202</v>
      </c>
      <c r="R650">
        <v>0</v>
      </c>
      <c r="S650" t="s">
        <v>23</v>
      </c>
      <c r="T650" t="s">
        <v>47</v>
      </c>
      <c r="U650" s="1">
        <v>34686</v>
      </c>
    </row>
    <row r="651" spans="1:21" x14ac:dyDescent="0.25">
      <c r="A651" t="s">
        <v>1123</v>
      </c>
      <c r="B651" t="s">
        <v>455</v>
      </c>
      <c r="C651" t="s">
        <v>404</v>
      </c>
      <c r="D651" t="str">
        <f>CONCATENATE(Employee_Data[[#This Row],[First Name]]," ",Employee_Data[[#This Row],[Last Name]])</f>
        <v>Hudson Williams</v>
      </c>
      <c r="E651" t="s">
        <v>28</v>
      </c>
      <c r="F651">
        <v>36</v>
      </c>
      <c r="G651">
        <f>Constante!$A$2-Employee_Data[[#This Row],[Age]]</f>
        <v>29</v>
      </c>
      <c r="H651" t="s">
        <v>95</v>
      </c>
      <c r="I651" t="s">
        <v>55</v>
      </c>
      <c r="J651" t="s">
        <v>39</v>
      </c>
      <c r="K651" t="s">
        <v>22</v>
      </c>
      <c r="L651" s="1">
        <v>43178</v>
      </c>
      <c r="M651" s="2">
        <f t="shared" si="30"/>
        <v>2018</v>
      </c>
      <c r="N651" s="3">
        <f t="shared" si="31"/>
        <v>3</v>
      </c>
      <c r="O651" s="3">
        <f t="shared" si="32"/>
        <v>19</v>
      </c>
      <c r="P651">
        <v>1952</v>
      </c>
      <c r="Q651">
        <f>Employee_Data[[#This Row],[Annual Salary]] * (1 + Employee_Data[[#This Row],[Bonus %]])</f>
        <v>2654.72</v>
      </c>
      <c r="R651">
        <v>0.36</v>
      </c>
      <c r="S651" t="s">
        <v>23</v>
      </c>
      <c r="T651" t="s">
        <v>47</v>
      </c>
      <c r="U651" s="1"/>
    </row>
    <row r="652" spans="1:21" x14ac:dyDescent="0.25">
      <c r="A652" t="s">
        <v>1124</v>
      </c>
      <c r="B652" t="s">
        <v>644</v>
      </c>
      <c r="C652" t="s">
        <v>827</v>
      </c>
      <c r="D652" t="str">
        <f>CONCATENATE(Employee_Data[[#This Row],[First Name]]," ",Employee_Data[[#This Row],[Last Name]])</f>
        <v>Harper Phan</v>
      </c>
      <c r="E652" t="s">
        <v>18</v>
      </c>
      <c r="F652">
        <v>45</v>
      </c>
      <c r="G652">
        <f>Constante!$A$2-Employee_Data[[#This Row],[Age]]</f>
        <v>20</v>
      </c>
      <c r="H652" t="s">
        <v>153</v>
      </c>
      <c r="I652" t="s">
        <v>38</v>
      </c>
      <c r="J652" t="s">
        <v>30</v>
      </c>
      <c r="K652" t="s">
        <v>31</v>
      </c>
      <c r="L652" s="1">
        <v>42711</v>
      </c>
      <c r="M652" s="2">
        <f t="shared" si="30"/>
        <v>2016</v>
      </c>
      <c r="N652" s="3">
        <f t="shared" si="31"/>
        <v>12</v>
      </c>
      <c r="O652" s="3">
        <f t="shared" si="32"/>
        <v>7</v>
      </c>
      <c r="P652">
        <v>71454</v>
      </c>
      <c r="Q652">
        <f>Employee_Data[[#This Row],[Annual Salary]] * (1 + Employee_Data[[#This Row],[Bonus %]])</f>
        <v>71454</v>
      </c>
      <c r="R652">
        <v>0</v>
      </c>
      <c r="S652" t="s">
        <v>32</v>
      </c>
      <c r="T652" t="s">
        <v>88</v>
      </c>
      <c r="U652" s="1"/>
    </row>
    <row r="653" spans="1:21" x14ac:dyDescent="0.25">
      <c r="A653" t="s">
        <v>1125</v>
      </c>
      <c r="B653" t="s">
        <v>71</v>
      </c>
      <c r="C653" t="s">
        <v>1126</v>
      </c>
      <c r="D653" t="str">
        <f>CONCATENATE(Employee_Data[[#This Row],[First Name]]," ",Employee_Data[[#This Row],[Last Name]])</f>
        <v>Madeline Allen</v>
      </c>
      <c r="E653" t="s">
        <v>18</v>
      </c>
      <c r="F653">
        <v>30</v>
      </c>
      <c r="G653">
        <f>Constante!$A$2-Employee_Data[[#This Row],[Age]]</f>
        <v>35</v>
      </c>
      <c r="H653" t="s">
        <v>254</v>
      </c>
      <c r="I653" t="s">
        <v>20</v>
      </c>
      <c r="J653" t="s">
        <v>30</v>
      </c>
      <c r="K653" t="s">
        <v>40</v>
      </c>
      <c r="L653" s="1">
        <v>43864</v>
      </c>
      <c r="M653" s="2">
        <f t="shared" si="30"/>
        <v>2020</v>
      </c>
      <c r="N653" s="3">
        <f t="shared" si="31"/>
        <v>2</v>
      </c>
      <c r="O653" s="3">
        <f t="shared" si="32"/>
        <v>3</v>
      </c>
      <c r="P653">
        <v>94652</v>
      </c>
      <c r="Q653">
        <f>Employee_Data[[#This Row],[Annual Salary]] * (1 + Employee_Data[[#This Row],[Bonus %]])</f>
        <v>94652</v>
      </c>
      <c r="R653">
        <v>0</v>
      </c>
      <c r="S653" t="s">
        <v>23</v>
      </c>
      <c r="T653" t="s">
        <v>24</v>
      </c>
      <c r="U653" s="1"/>
    </row>
    <row r="654" spans="1:21" x14ac:dyDescent="0.25">
      <c r="A654" t="s">
        <v>1127</v>
      </c>
      <c r="B654" t="s">
        <v>594</v>
      </c>
      <c r="C654" t="s">
        <v>185</v>
      </c>
      <c r="D654" t="str">
        <f>CONCATENATE(Employee_Data[[#This Row],[First Name]]," ",Employee_Data[[#This Row],[Last Name]])</f>
        <v>Charles Moore</v>
      </c>
      <c r="E654" t="s">
        <v>28</v>
      </c>
      <c r="F654">
        <v>34</v>
      </c>
      <c r="G654">
        <f>Constante!$A$2-Employee_Data[[#This Row],[Age]]</f>
        <v>31</v>
      </c>
      <c r="H654" t="s">
        <v>29</v>
      </c>
      <c r="I654" t="s">
        <v>20</v>
      </c>
      <c r="J654" t="s">
        <v>30</v>
      </c>
      <c r="K654" t="s">
        <v>22</v>
      </c>
      <c r="L654" s="1">
        <v>42416</v>
      </c>
      <c r="M654" s="2">
        <f t="shared" si="30"/>
        <v>2016</v>
      </c>
      <c r="N654" s="3">
        <f t="shared" si="31"/>
        <v>2</v>
      </c>
      <c r="O654" s="3">
        <f t="shared" si="32"/>
        <v>16</v>
      </c>
      <c r="P654">
        <v>63411</v>
      </c>
      <c r="Q654">
        <f>Employee_Data[[#This Row],[Annual Salary]] * (1 + Employee_Data[[#This Row],[Bonus %]])</f>
        <v>63411</v>
      </c>
      <c r="R654">
        <v>0</v>
      </c>
      <c r="S654" t="s">
        <v>23</v>
      </c>
      <c r="T654" t="s">
        <v>65</v>
      </c>
      <c r="U654" s="1"/>
    </row>
    <row r="655" spans="1:21" x14ac:dyDescent="0.25">
      <c r="A655" t="s">
        <v>1128</v>
      </c>
      <c r="B655" t="s">
        <v>290</v>
      </c>
      <c r="C655" t="s">
        <v>412</v>
      </c>
      <c r="D655" t="str">
        <f>CONCATENATE(Employee_Data[[#This Row],[First Name]]," ",Employee_Data[[#This Row],[Last Name]])</f>
        <v>Lincoln Fong</v>
      </c>
      <c r="E655" t="s">
        <v>28</v>
      </c>
      <c r="F655">
        <v>31</v>
      </c>
      <c r="G655">
        <f>Constante!$A$2-Employee_Data[[#This Row],[Age]]</f>
        <v>34</v>
      </c>
      <c r="H655" t="s">
        <v>153</v>
      </c>
      <c r="I655" t="s">
        <v>55</v>
      </c>
      <c r="J655" t="s">
        <v>39</v>
      </c>
      <c r="K655" t="s">
        <v>31</v>
      </c>
      <c r="L655" s="1">
        <v>43878</v>
      </c>
      <c r="M655" s="2">
        <f t="shared" si="30"/>
        <v>2020</v>
      </c>
      <c r="N655" s="3">
        <f t="shared" si="31"/>
        <v>2</v>
      </c>
      <c r="O655" s="3">
        <f t="shared" si="32"/>
        <v>17</v>
      </c>
      <c r="P655">
        <v>67171</v>
      </c>
      <c r="Q655">
        <f>Employee_Data[[#This Row],[Annual Salary]] * (1 + Employee_Data[[#This Row],[Bonus %]])</f>
        <v>67171</v>
      </c>
      <c r="R655">
        <v>0</v>
      </c>
      <c r="S655" t="s">
        <v>32</v>
      </c>
      <c r="T655" t="s">
        <v>33</v>
      </c>
      <c r="U655" s="1">
        <v>44317</v>
      </c>
    </row>
    <row r="656" spans="1:21" x14ac:dyDescent="0.25">
      <c r="A656" t="s">
        <v>1129</v>
      </c>
      <c r="B656" t="s">
        <v>259</v>
      </c>
      <c r="C656" t="s">
        <v>150</v>
      </c>
      <c r="D656" t="str">
        <f>CONCATENATE(Employee_Data[[#This Row],[First Name]]," ",Employee_Data[[#This Row],[Last Name]])</f>
        <v>Isla Guzman</v>
      </c>
      <c r="E656" t="s">
        <v>18</v>
      </c>
      <c r="F656">
        <v>28</v>
      </c>
      <c r="G656">
        <f>Constante!$A$2-Employee_Data[[#This Row],[Age]]</f>
        <v>37</v>
      </c>
      <c r="H656" t="s">
        <v>19</v>
      </c>
      <c r="I656" t="s">
        <v>69</v>
      </c>
      <c r="J656" t="s">
        <v>39</v>
      </c>
      <c r="K656" t="s">
        <v>102</v>
      </c>
      <c r="L656" s="1">
        <v>43652</v>
      </c>
      <c r="M656" s="2">
        <f t="shared" si="30"/>
        <v>2019</v>
      </c>
      <c r="N656" s="3">
        <f t="shared" si="31"/>
        <v>7</v>
      </c>
      <c r="O656" s="3">
        <f t="shared" si="32"/>
        <v>6</v>
      </c>
      <c r="P656">
        <v>152036</v>
      </c>
      <c r="Q656">
        <f>Employee_Data[[#This Row],[Annual Salary]] * (1 + Employee_Data[[#This Row],[Bonus %]])</f>
        <v>174841.4</v>
      </c>
      <c r="R656">
        <v>0.15</v>
      </c>
      <c r="S656" t="s">
        <v>112</v>
      </c>
      <c r="T656" t="s">
        <v>119</v>
      </c>
      <c r="U656" s="1"/>
    </row>
    <row r="657" spans="1:21" x14ac:dyDescent="0.25">
      <c r="A657" t="s">
        <v>1130</v>
      </c>
      <c r="B657" t="s">
        <v>684</v>
      </c>
      <c r="C657" t="s">
        <v>182</v>
      </c>
      <c r="D657" t="str">
        <f>CONCATENATE(Employee_Data[[#This Row],[First Name]]," ",Employee_Data[[#This Row],[Last Name]])</f>
        <v>Hailey Foster</v>
      </c>
      <c r="E657" t="s">
        <v>18</v>
      </c>
      <c r="F657">
        <v>55</v>
      </c>
      <c r="G657">
        <f>Constante!$A$2-Employee_Data[[#This Row],[Age]]</f>
        <v>10</v>
      </c>
      <c r="H657" t="s">
        <v>80</v>
      </c>
      <c r="I657" t="s">
        <v>81</v>
      </c>
      <c r="J657" t="s">
        <v>30</v>
      </c>
      <c r="K657" t="s">
        <v>22</v>
      </c>
      <c r="L657" s="1">
        <v>44276</v>
      </c>
      <c r="M657" s="2">
        <f t="shared" si="30"/>
        <v>2021</v>
      </c>
      <c r="N657" s="3">
        <f t="shared" si="31"/>
        <v>3</v>
      </c>
      <c r="O657" s="3">
        <f t="shared" si="32"/>
        <v>21</v>
      </c>
      <c r="P657">
        <v>95562</v>
      </c>
      <c r="Q657">
        <f>Employee_Data[[#This Row],[Annual Salary]] * (1 + Employee_Data[[#This Row],[Bonus %]])</f>
        <v>95562</v>
      </c>
      <c r="R657">
        <v>0</v>
      </c>
      <c r="S657" t="s">
        <v>23</v>
      </c>
      <c r="T657" t="s">
        <v>41</v>
      </c>
      <c r="U657" s="1"/>
    </row>
    <row r="658" spans="1:21" x14ac:dyDescent="0.25">
      <c r="A658" t="s">
        <v>1131</v>
      </c>
      <c r="B658" t="s">
        <v>455</v>
      </c>
      <c r="C658" t="s">
        <v>491</v>
      </c>
      <c r="D658" t="str">
        <f>CONCATENATE(Employee_Data[[#This Row],[First Name]]," ",Employee_Data[[#This Row],[Last Name]])</f>
        <v>Hudson Hill</v>
      </c>
      <c r="E658" t="s">
        <v>28</v>
      </c>
      <c r="F658">
        <v>30</v>
      </c>
      <c r="G658">
        <f>Constante!$A$2-Employee_Data[[#This Row],[Age]]</f>
        <v>35</v>
      </c>
      <c r="H658" t="s">
        <v>49</v>
      </c>
      <c r="I658" t="s">
        <v>55</v>
      </c>
      <c r="J658" t="s">
        <v>21</v>
      </c>
      <c r="K658" t="s">
        <v>40</v>
      </c>
      <c r="L658" s="1">
        <v>43773</v>
      </c>
      <c r="M658" s="2">
        <f t="shared" si="30"/>
        <v>2019</v>
      </c>
      <c r="N658" s="3">
        <f t="shared" si="31"/>
        <v>11</v>
      </c>
      <c r="O658" s="3">
        <f t="shared" si="32"/>
        <v>4</v>
      </c>
      <c r="P658">
        <v>96092</v>
      </c>
      <c r="Q658">
        <f>Employee_Data[[#This Row],[Annual Salary]] * (1 + Employee_Data[[#This Row],[Bonus %]])</f>
        <v>96092</v>
      </c>
      <c r="R658">
        <v>0</v>
      </c>
      <c r="S658" t="s">
        <v>23</v>
      </c>
      <c r="T658" t="s">
        <v>47</v>
      </c>
      <c r="U658" s="1"/>
    </row>
    <row r="659" spans="1:21" x14ac:dyDescent="0.25">
      <c r="A659" t="s">
        <v>1132</v>
      </c>
      <c r="B659" t="s">
        <v>134</v>
      </c>
      <c r="C659" t="s">
        <v>638</v>
      </c>
      <c r="D659" t="str">
        <f>CONCATENATE(Employee_Data[[#This Row],[First Name]]," ",Employee_Data[[#This Row],[Last Name]])</f>
        <v>Wyatt Li</v>
      </c>
      <c r="E659" t="s">
        <v>28</v>
      </c>
      <c r="F659">
        <v>63</v>
      </c>
      <c r="G659">
        <f>Constante!$A$2-Employee_Data[[#This Row],[Age]]</f>
        <v>2</v>
      </c>
      <c r="H659" t="s">
        <v>95</v>
      </c>
      <c r="I659" t="s">
        <v>81</v>
      </c>
      <c r="J659" t="s">
        <v>30</v>
      </c>
      <c r="K659" t="s">
        <v>31</v>
      </c>
      <c r="L659" s="1">
        <v>41428</v>
      </c>
      <c r="M659" s="2">
        <f t="shared" si="30"/>
        <v>2013</v>
      </c>
      <c r="N659" s="3">
        <f t="shared" si="31"/>
        <v>6</v>
      </c>
      <c r="O659" s="3">
        <f t="shared" si="32"/>
        <v>3</v>
      </c>
      <c r="P659">
        <v>254289</v>
      </c>
      <c r="Q659">
        <f>Employee_Data[[#This Row],[Annual Salary]] * (1 + Employee_Data[[#This Row],[Bonus %]])</f>
        <v>353461.71</v>
      </c>
      <c r="R659">
        <v>0.39</v>
      </c>
      <c r="S659" t="s">
        <v>23</v>
      </c>
      <c r="T659" t="s">
        <v>41</v>
      </c>
      <c r="U659" s="1"/>
    </row>
    <row r="660" spans="1:21" x14ac:dyDescent="0.25">
      <c r="A660" t="s">
        <v>1133</v>
      </c>
      <c r="B660" t="s">
        <v>829</v>
      </c>
      <c r="C660" t="s">
        <v>450</v>
      </c>
      <c r="D660" t="str">
        <f>CONCATENATE(Employee_Data[[#This Row],[First Name]]," ",Employee_Data[[#This Row],[Last Name]])</f>
        <v>Maverick Henry</v>
      </c>
      <c r="E660" t="s">
        <v>28</v>
      </c>
      <c r="F660">
        <v>26</v>
      </c>
      <c r="G660">
        <f>Constante!$A$2-Employee_Data[[#This Row],[Age]]</f>
        <v>39</v>
      </c>
      <c r="H660" t="s">
        <v>45</v>
      </c>
      <c r="I660" t="s">
        <v>20</v>
      </c>
      <c r="J660" t="s">
        <v>21</v>
      </c>
      <c r="K660" t="s">
        <v>40</v>
      </c>
      <c r="L660" s="1">
        <v>43656</v>
      </c>
      <c r="M660" s="2">
        <f t="shared" si="30"/>
        <v>2019</v>
      </c>
      <c r="N660" s="3">
        <f t="shared" si="31"/>
        <v>7</v>
      </c>
      <c r="O660" s="3">
        <f t="shared" si="32"/>
        <v>10</v>
      </c>
      <c r="P660">
        <v>6911</v>
      </c>
      <c r="Q660">
        <f>Employee_Data[[#This Row],[Annual Salary]] * (1 + Employee_Data[[#This Row],[Bonus %]])</f>
        <v>7256.55</v>
      </c>
      <c r="R660">
        <v>0.05</v>
      </c>
      <c r="S660" t="s">
        <v>23</v>
      </c>
      <c r="T660" t="s">
        <v>41</v>
      </c>
      <c r="U660" s="1"/>
    </row>
    <row r="661" spans="1:21" x14ac:dyDescent="0.25">
      <c r="A661" t="s">
        <v>1134</v>
      </c>
      <c r="B661" t="s">
        <v>314</v>
      </c>
      <c r="C661" t="s">
        <v>168</v>
      </c>
      <c r="D661" t="str">
        <f>CONCATENATE(Employee_Data[[#This Row],[First Name]]," ",Employee_Data[[#This Row],[Last Name]])</f>
        <v>Xavier Jackson</v>
      </c>
      <c r="E661" t="s">
        <v>28</v>
      </c>
      <c r="F661">
        <v>52</v>
      </c>
      <c r="G661">
        <f>Constante!$A$2-Employee_Data[[#This Row],[Age]]</f>
        <v>13</v>
      </c>
      <c r="H661" t="s">
        <v>95</v>
      </c>
      <c r="I661" t="s">
        <v>96</v>
      </c>
      <c r="J661" t="s">
        <v>39</v>
      </c>
      <c r="K661" t="s">
        <v>40</v>
      </c>
      <c r="L661" s="1">
        <v>37418</v>
      </c>
      <c r="M661" s="2">
        <f t="shared" si="30"/>
        <v>2002</v>
      </c>
      <c r="N661" s="3">
        <f t="shared" si="31"/>
        <v>6</v>
      </c>
      <c r="O661" s="3">
        <f t="shared" si="32"/>
        <v>11</v>
      </c>
      <c r="P661">
        <v>236314</v>
      </c>
      <c r="Q661">
        <f>Employee_Data[[#This Row],[Annual Salary]] * (1 + Employee_Data[[#This Row],[Bonus %]])</f>
        <v>316660.76</v>
      </c>
      <c r="R661">
        <v>0.34</v>
      </c>
      <c r="S661" t="s">
        <v>23</v>
      </c>
      <c r="T661" t="s">
        <v>65</v>
      </c>
      <c r="U661" s="1"/>
    </row>
    <row r="662" spans="1:21" x14ac:dyDescent="0.25">
      <c r="A662" t="s">
        <v>1135</v>
      </c>
      <c r="B662" t="s">
        <v>241</v>
      </c>
      <c r="C662" t="s">
        <v>741</v>
      </c>
      <c r="D662" t="str">
        <f>CONCATENATE(Employee_Data[[#This Row],[First Name]]," ",Employee_Data[[#This Row],[Last Name]])</f>
        <v>Christian Medina</v>
      </c>
      <c r="E662" t="s">
        <v>28</v>
      </c>
      <c r="F662">
        <v>51</v>
      </c>
      <c r="G662">
        <f>Constante!$A$2-Employee_Data[[#This Row],[Age]]</f>
        <v>14</v>
      </c>
      <c r="H662" t="s">
        <v>64</v>
      </c>
      <c r="I662" t="s">
        <v>96</v>
      </c>
      <c r="J662" t="s">
        <v>56</v>
      </c>
      <c r="K662" t="s">
        <v>102</v>
      </c>
      <c r="L662" s="1">
        <v>39252</v>
      </c>
      <c r="M662" s="2">
        <f t="shared" si="30"/>
        <v>2007</v>
      </c>
      <c r="N662" s="3">
        <f t="shared" si="31"/>
        <v>6</v>
      </c>
      <c r="O662" s="3">
        <f t="shared" si="32"/>
        <v>19</v>
      </c>
      <c r="P662">
        <v>45206</v>
      </c>
      <c r="Q662">
        <f>Employee_Data[[#This Row],[Annual Salary]] * (1 + Employee_Data[[#This Row],[Bonus %]])</f>
        <v>45206</v>
      </c>
      <c r="R662">
        <v>0</v>
      </c>
      <c r="S662" t="s">
        <v>23</v>
      </c>
      <c r="T662" t="s">
        <v>105</v>
      </c>
      <c r="U662" s="1"/>
    </row>
    <row r="663" spans="1:21" x14ac:dyDescent="0.25">
      <c r="A663" t="s">
        <v>1136</v>
      </c>
      <c r="B663" t="s">
        <v>620</v>
      </c>
      <c r="C663" t="s">
        <v>389</v>
      </c>
      <c r="D663" t="str">
        <f>CONCATENATE(Employee_Data[[#This Row],[First Name]]," ",Employee_Data[[#This Row],[Last Name]])</f>
        <v>Autumn Leung</v>
      </c>
      <c r="E663" t="s">
        <v>18</v>
      </c>
      <c r="F663">
        <v>25</v>
      </c>
      <c r="G663">
        <f>Constante!$A$2-Employee_Data[[#This Row],[Age]]</f>
        <v>40</v>
      </c>
      <c r="H663" t="s">
        <v>95</v>
      </c>
      <c r="I663" t="s">
        <v>38</v>
      </c>
      <c r="J663" t="s">
        <v>21</v>
      </c>
      <c r="K663" t="s">
        <v>31</v>
      </c>
      <c r="L663" s="1">
        <v>44515</v>
      </c>
      <c r="M663" s="2">
        <f t="shared" si="30"/>
        <v>2021</v>
      </c>
      <c r="N663" s="3">
        <f t="shared" si="31"/>
        <v>11</v>
      </c>
      <c r="O663" s="3">
        <f t="shared" si="32"/>
        <v>15</v>
      </c>
      <c r="P663">
        <v>210708</v>
      </c>
      <c r="Q663">
        <f>Employee_Data[[#This Row],[Annual Salary]] * (1 + Employee_Data[[#This Row],[Bonus %]])</f>
        <v>280241.64</v>
      </c>
      <c r="R663">
        <v>0.33</v>
      </c>
      <c r="S663" t="s">
        <v>23</v>
      </c>
      <c r="T663" t="s">
        <v>41</v>
      </c>
      <c r="U663" s="1"/>
    </row>
    <row r="664" spans="1:21" x14ac:dyDescent="0.25">
      <c r="A664" t="s">
        <v>1137</v>
      </c>
      <c r="B664" t="s">
        <v>90</v>
      </c>
      <c r="C664" t="s">
        <v>817</v>
      </c>
      <c r="D664" t="str">
        <f>CONCATENATE(Employee_Data[[#This Row],[First Name]]," ",Employee_Data[[#This Row],[Last Name]])</f>
        <v>Robert Vazquez</v>
      </c>
      <c r="E664" t="s">
        <v>28</v>
      </c>
      <c r="F664">
        <v>40</v>
      </c>
      <c r="G664">
        <f>Constante!$A$2-Employee_Data[[#This Row],[Age]]</f>
        <v>25</v>
      </c>
      <c r="H664" t="s">
        <v>360</v>
      </c>
      <c r="I664" t="s">
        <v>20</v>
      </c>
      <c r="J664" t="s">
        <v>56</v>
      </c>
      <c r="K664" t="s">
        <v>102</v>
      </c>
      <c r="L664" s="1">
        <v>44465</v>
      </c>
      <c r="M664" s="2">
        <f t="shared" si="30"/>
        <v>2021</v>
      </c>
      <c r="N664" s="3">
        <f t="shared" si="31"/>
        <v>9</v>
      </c>
      <c r="O664" s="3">
        <f t="shared" si="32"/>
        <v>26</v>
      </c>
      <c r="P664">
        <v>8777</v>
      </c>
      <c r="Q664">
        <f>Employee_Data[[#This Row],[Annual Salary]] * (1 + Employee_Data[[#This Row],[Bonus %]])</f>
        <v>8777</v>
      </c>
      <c r="R664">
        <v>0</v>
      </c>
      <c r="S664" t="s">
        <v>23</v>
      </c>
      <c r="T664" t="s">
        <v>47</v>
      </c>
      <c r="U664" s="1"/>
    </row>
    <row r="665" spans="1:21" x14ac:dyDescent="0.25">
      <c r="A665" t="s">
        <v>1138</v>
      </c>
      <c r="B665" t="s">
        <v>611</v>
      </c>
      <c r="C665" t="s">
        <v>797</v>
      </c>
      <c r="D665" t="str">
        <f>CONCATENATE(Employee_Data[[#This Row],[First Name]]," ",Employee_Data[[#This Row],[Last Name]])</f>
        <v>Aria Roberts</v>
      </c>
      <c r="E665" t="s">
        <v>18</v>
      </c>
      <c r="F665">
        <v>38</v>
      </c>
      <c r="G665">
        <f>Constante!$A$2-Employee_Data[[#This Row],[Age]]</f>
        <v>27</v>
      </c>
      <c r="H665" t="s">
        <v>60</v>
      </c>
      <c r="I665" t="s">
        <v>69</v>
      </c>
      <c r="J665" t="s">
        <v>56</v>
      </c>
      <c r="K665" t="s">
        <v>40</v>
      </c>
      <c r="L665" s="1">
        <v>42228</v>
      </c>
      <c r="M665" s="2">
        <f t="shared" si="30"/>
        <v>2015</v>
      </c>
      <c r="N665" s="3">
        <f t="shared" si="31"/>
        <v>8</v>
      </c>
      <c r="O665" s="3">
        <f t="shared" si="32"/>
        <v>12</v>
      </c>
      <c r="P665">
        <v>106858</v>
      </c>
      <c r="Q665">
        <f>Employee_Data[[#This Row],[Annual Salary]] * (1 + Employee_Data[[#This Row],[Bonus %]])</f>
        <v>112200.90000000001</v>
      </c>
      <c r="R665">
        <v>0.05</v>
      </c>
      <c r="S665" t="s">
        <v>23</v>
      </c>
      <c r="T665" t="s">
        <v>24</v>
      </c>
      <c r="U665" s="1"/>
    </row>
    <row r="666" spans="1:21" x14ac:dyDescent="0.25">
      <c r="A666" t="s">
        <v>1139</v>
      </c>
      <c r="B666" t="s">
        <v>629</v>
      </c>
      <c r="C666" t="s">
        <v>589</v>
      </c>
      <c r="D666" t="str">
        <f>CONCATENATE(Employee_Data[[#This Row],[First Name]]," ",Employee_Data[[#This Row],[Last Name]])</f>
        <v>Axel Johnson</v>
      </c>
      <c r="E666" t="s">
        <v>28</v>
      </c>
      <c r="F666">
        <v>60</v>
      </c>
      <c r="G666">
        <f>Constante!$A$2-Employee_Data[[#This Row],[Age]]</f>
        <v>5</v>
      </c>
      <c r="H666" t="s">
        <v>37</v>
      </c>
      <c r="I666" t="s">
        <v>76</v>
      </c>
      <c r="J666" t="s">
        <v>56</v>
      </c>
      <c r="K666" t="s">
        <v>40</v>
      </c>
      <c r="L666" s="1">
        <v>42108</v>
      </c>
      <c r="M666" s="2">
        <f t="shared" si="30"/>
        <v>2015</v>
      </c>
      <c r="N666" s="3">
        <f t="shared" si="31"/>
        <v>4</v>
      </c>
      <c r="O666" s="3">
        <f t="shared" si="32"/>
        <v>14</v>
      </c>
      <c r="P666">
        <v>155788</v>
      </c>
      <c r="Q666">
        <f>Employee_Data[[#This Row],[Annual Salary]] * (1 + Employee_Data[[#This Row],[Bonus %]])</f>
        <v>182271.96</v>
      </c>
      <c r="R666">
        <v>0.17</v>
      </c>
      <c r="S666" t="s">
        <v>23</v>
      </c>
      <c r="T666" t="s">
        <v>24</v>
      </c>
      <c r="U666" s="1"/>
    </row>
    <row r="667" spans="1:21" x14ac:dyDescent="0.25">
      <c r="A667" t="s">
        <v>1140</v>
      </c>
      <c r="B667" t="s">
        <v>71</v>
      </c>
      <c r="C667" t="s">
        <v>670</v>
      </c>
      <c r="D667" t="str">
        <f>CONCATENATE(Employee_Data[[#This Row],[First Name]]," ",Employee_Data[[#This Row],[Last Name]])</f>
        <v>Madeline Garcia</v>
      </c>
      <c r="E667" t="s">
        <v>18</v>
      </c>
      <c r="F667">
        <v>45</v>
      </c>
      <c r="G667">
        <f>Constante!$A$2-Employee_Data[[#This Row],[Age]]</f>
        <v>20</v>
      </c>
      <c r="H667" t="s">
        <v>179</v>
      </c>
      <c r="I667" t="s">
        <v>76</v>
      </c>
      <c r="J667" t="s">
        <v>39</v>
      </c>
      <c r="K667" t="s">
        <v>102</v>
      </c>
      <c r="L667" s="1">
        <v>43581</v>
      </c>
      <c r="M667" s="2">
        <f t="shared" si="30"/>
        <v>2019</v>
      </c>
      <c r="N667" s="3">
        <f t="shared" si="31"/>
        <v>4</v>
      </c>
      <c r="O667" s="3">
        <f t="shared" si="32"/>
        <v>26</v>
      </c>
      <c r="P667">
        <v>74891</v>
      </c>
      <c r="Q667">
        <f>Employee_Data[[#This Row],[Annual Salary]] * (1 + Employee_Data[[#This Row],[Bonus %]])</f>
        <v>74891</v>
      </c>
      <c r="R667">
        <v>0</v>
      </c>
      <c r="S667" t="s">
        <v>112</v>
      </c>
      <c r="T667" t="s">
        <v>119</v>
      </c>
      <c r="U667" s="1"/>
    </row>
    <row r="668" spans="1:21" x14ac:dyDescent="0.25">
      <c r="A668" t="s">
        <v>1141</v>
      </c>
      <c r="B668" t="s">
        <v>675</v>
      </c>
      <c r="C668" t="s">
        <v>706</v>
      </c>
      <c r="D668" t="str">
        <f>CONCATENATE(Employee_Data[[#This Row],[First Name]]," ",Employee_Data[[#This Row],[Last Name]])</f>
        <v>Christopher Chung</v>
      </c>
      <c r="E668" t="s">
        <v>28</v>
      </c>
      <c r="F668">
        <v>28</v>
      </c>
      <c r="G668">
        <f>Constante!$A$2-Employee_Data[[#This Row],[Age]]</f>
        <v>37</v>
      </c>
      <c r="H668" t="s">
        <v>80</v>
      </c>
      <c r="I668" t="s">
        <v>81</v>
      </c>
      <c r="J668" t="s">
        <v>56</v>
      </c>
      <c r="K668" t="s">
        <v>31</v>
      </c>
      <c r="L668" s="1">
        <v>44548</v>
      </c>
      <c r="M668" s="2">
        <f t="shared" si="30"/>
        <v>2021</v>
      </c>
      <c r="N668" s="3">
        <f t="shared" si="31"/>
        <v>12</v>
      </c>
      <c r="O668" s="3">
        <f t="shared" si="32"/>
        <v>18</v>
      </c>
      <c r="P668">
        <v>9567</v>
      </c>
      <c r="Q668">
        <f>Employee_Data[[#This Row],[Annual Salary]] * (1 + Employee_Data[[#This Row],[Bonus %]])</f>
        <v>9567</v>
      </c>
      <c r="R668">
        <v>0</v>
      </c>
      <c r="S668" t="s">
        <v>23</v>
      </c>
      <c r="T668" t="s">
        <v>50</v>
      </c>
      <c r="U668" s="1"/>
    </row>
    <row r="669" spans="1:21" x14ac:dyDescent="0.25">
      <c r="A669" t="s">
        <v>1142</v>
      </c>
      <c r="B669" t="s">
        <v>905</v>
      </c>
      <c r="C669" t="s">
        <v>1005</v>
      </c>
      <c r="D669" t="str">
        <f>CONCATENATE(Employee_Data[[#This Row],[First Name]]," ",Employee_Data[[#This Row],[Last Name]])</f>
        <v>Eliana Turner</v>
      </c>
      <c r="E669" t="s">
        <v>18</v>
      </c>
      <c r="F669">
        <v>65</v>
      </c>
      <c r="G669">
        <f>Constante!$A$2-Employee_Data[[#This Row],[Age]]</f>
        <v>0</v>
      </c>
      <c r="H669" t="s">
        <v>54</v>
      </c>
      <c r="I669" t="s">
        <v>55</v>
      </c>
      <c r="J669" t="s">
        <v>21</v>
      </c>
      <c r="K669" t="s">
        <v>22</v>
      </c>
      <c r="L669" s="1">
        <v>36798</v>
      </c>
      <c r="M669" s="2">
        <f t="shared" si="30"/>
        <v>2000</v>
      </c>
      <c r="N669" s="3">
        <f t="shared" si="31"/>
        <v>9</v>
      </c>
      <c r="O669" s="3">
        <f t="shared" si="32"/>
        <v>29</v>
      </c>
      <c r="P669">
        <v>67837</v>
      </c>
      <c r="Q669">
        <f>Employee_Data[[#This Row],[Annual Salary]] * (1 + Employee_Data[[#This Row],[Bonus %]])</f>
        <v>67837</v>
      </c>
      <c r="R669">
        <v>0</v>
      </c>
      <c r="S669" t="s">
        <v>23</v>
      </c>
      <c r="T669" t="s">
        <v>47</v>
      </c>
      <c r="U669" s="1"/>
    </row>
    <row r="670" spans="1:21" x14ac:dyDescent="0.25">
      <c r="A670" t="s">
        <v>1143</v>
      </c>
      <c r="B670" t="s">
        <v>466</v>
      </c>
      <c r="C670" t="s">
        <v>823</v>
      </c>
      <c r="D670" t="str">
        <f>CONCATENATE(Employee_Data[[#This Row],[First Name]]," ",Employee_Data[[#This Row],[Last Name]])</f>
        <v>Daniel Shah</v>
      </c>
      <c r="E670" t="s">
        <v>28</v>
      </c>
      <c r="F670">
        <v>41</v>
      </c>
      <c r="G670">
        <f>Constante!$A$2-Employee_Data[[#This Row],[Age]]</f>
        <v>24</v>
      </c>
      <c r="H670" t="s">
        <v>153</v>
      </c>
      <c r="I670" t="s">
        <v>55</v>
      </c>
      <c r="J670" t="s">
        <v>21</v>
      </c>
      <c r="K670" t="s">
        <v>31</v>
      </c>
      <c r="L670" s="1">
        <v>40333</v>
      </c>
      <c r="M670" s="2">
        <f t="shared" si="30"/>
        <v>2010</v>
      </c>
      <c r="N670" s="3">
        <f t="shared" si="31"/>
        <v>6</v>
      </c>
      <c r="O670" s="3">
        <f t="shared" si="32"/>
        <v>4</v>
      </c>
      <c r="P670">
        <v>72425</v>
      </c>
      <c r="Q670">
        <f>Employee_Data[[#This Row],[Annual Salary]] * (1 + Employee_Data[[#This Row],[Bonus %]])</f>
        <v>72425</v>
      </c>
      <c r="R670">
        <v>0</v>
      </c>
      <c r="S670" t="s">
        <v>32</v>
      </c>
      <c r="T670" t="s">
        <v>140</v>
      </c>
      <c r="U670" s="1"/>
    </row>
    <row r="671" spans="1:21" x14ac:dyDescent="0.25">
      <c r="A671" t="s">
        <v>1144</v>
      </c>
      <c r="B671" t="s">
        <v>43</v>
      </c>
      <c r="C671" t="s">
        <v>1145</v>
      </c>
      <c r="D671" t="str">
        <f>CONCATENATE(Employee_Data[[#This Row],[First Name]]," ",Employee_Data[[#This Row],[Last Name]])</f>
        <v>Penelope Gonzalez</v>
      </c>
      <c r="E671" t="s">
        <v>18</v>
      </c>
      <c r="F671">
        <v>52</v>
      </c>
      <c r="G671">
        <f>Constante!$A$2-Employee_Data[[#This Row],[Age]]</f>
        <v>13</v>
      </c>
      <c r="H671" t="s">
        <v>49</v>
      </c>
      <c r="I671" t="s">
        <v>55</v>
      </c>
      <c r="J671" t="s">
        <v>56</v>
      </c>
      <c r="K671" t="s">
        <v>102</v>
      </c>
      <c r="L671" s="1">
        <v>34623</v>
      </c>
      <c r="M671" s="2">
        <f t="shared" si="30"/>
        <v>1994</v>
      </c>
      <c r="N671" s="3">
        <f t="shared" si="31"/>
        <v>10</v>
      </c>
      <c r="O671" s="3">
        <f t="shared" si="32"/>
        <v>16</v>
      </c>
      <c r="P671">
        <v>93103</v>
      </c>
      <c r="Q671">
        <f>Employee_Data[[#This Row],[Annual Salary]] * (1 + Employee_Data[[#This Row],[Bonus %]])</f>
        <v>93103</v>
      </c>
      <c r="R671">
        <v>0</v>
      </c>
      <c r="S671" t="s">
        <v>23</v>
      </c>
      <c r="T671" t="s">
        <v>50</v>
      </c>
      <c r="U671" s="1"/>
    </row>
    <row r="672" spans="1:21" x14ac:dyDescent="0.25">
      <c r="A672" t="s">
        <v>1146</v>
      </c>
      <c r="B672" t="s">
        <v>269</v>
      </c>
      <c r="C672" t="s">
        <v>1126</v>
      </c>
      <c r="D672" t="str">
        <f>CONCATENATE(Employee_Data[[#This Row],[First Name]]," ",Employee_Data[[#This Row],[Last Name]])</f>
        <v>Mila Allen</v>
      </c>
      <c r="E672" t="s">
        <v>18</v>
      </c>
      <c r="F672">
        <v>56</v>
      </c>
      <c r="G672">
        <f>Constante!$A$2-Employee_Data[[#This Row],[Age]]</f>
        <v>9</v>
      </c>
      <c r="H672" t="s">
        <v>80</v>
      </c>
      <c r="I672" t="s">
        <v>81</v>
      </c>
      <c r="J672" t="s">
        <v>56</v>
      </c>
      <c r="K672" t="s">
        <v>40</v>
      </c>
      <c r="L672" s="1">
        <v>42291</v>
      </c>
      <c r="M672" s="2">
        <f t="shared" si="30"/>
        <v>2015</v>
      </c>
      <c r="N672" s="3">
        <f t="shared" si="31"/>
        <v>10</v>
      </c>
      <c r="O672" s="3">
        <f t="shared" si="32"/>
        <v>14</v>
      </c>
      <c r="P672">
        <v>76272</v>
      </c>
      <c r="Q672">
        <f>Employee_Data[[#This Row],[Annual Salary]] * (1 + Employee_Data[[#This Row],[Bonus %]])</f>
        <v>76272</v>
      </c>
      <c r="R672">
        <v>0</v>
      </c>
      <c r="S672" t="s">
        <v>23</v>
      </c>
      <c r="T672" t="s">
        <v>65</v>
      </c>
      <c r="U672" s="1">
        <v>44491</v>
      </c>
    </row>
    <row r="673" spans="1:21" x14ac:dyDescent="0.25">
      <c r="A673" t="s">
        <v>1147</v>
      </c>
      <c r="B673" t="s">
        <v>587</v>
      </c>
      <c r="C673" t="s">
        <v>262</v>
      </c>
      <c r="D673" t="str">
        <f>CONCATENATE(Employee_Data[[#This Row],[First Name]]," ",Employee_Data[[#This Row],[Last Name]])</f>
        <v>Emilia Chu</v>
      </c>
      <c r="E673" t="s">
        <v>18</v>
      </c>
      <c r="F673">
        <v>48</v>
      </c>
      <c r="G673">
        <f>Constante!$A$2-Employee_Data[[#This Row],[Age]]</f>
        <v>17</v>
      </c>
      <c r="H673" t="s">
        <v>153</v>
      </c>
      <c r="I673" t="s">
        <v>38</v>
      </c>
      <c r="J673" t="s">
        <v>30</v>
      </c>
      <c r="K673" t="s">
        <v>31</v>
      </c>
      <c r="L673" s="1">
        <v>37796</v>
      </c>
      <c r="M673" s="2">
        <f t="shared" si="30"/>
        <v>2003</v>
      </c>
      <c r="N673" s="3">
        <f t="shared" si="31"/>
        <v>6</v>
      </c>
      <c r="O673" s="3">
        <f t="shared" si="32"/>
        <v>24</v>
      </c>
      <c r="P673">
        <v>5576</v>
      </c>
      <c r="Q673">
        <f>Employee_Data[[#This Row],[Annual Salary]] * (1 + Employee_Data[[#This Row],[Bonus %]])</f>
        <v>5576</v>
      </c>
      <c r="R673">
        <v>0</v>
      </c>
      <c r="S673" t="s">
        <v>23</v>
      </c>
      <c r="T673" t="s">
        <v>47</v>
      </c>
      <c r="U673" s="1"/>
    </row>
    <row r="674" spans="1:21" x14ac:dyDescent="0.25">
      <c r="A674" t="s">
        <v>1148</v>
      </c>
      <c r="B674" t="s">
        <v>16</v>
      </c>
      <c r="C674" t="s">
        <v>199</v>
      </c>
      <c r="D674" t="str">
        <f>CONCATENATE(Employee_Data[[#This Row],[First Name]]," ",Employee_Data[[#This Row],[Last Name]])</f>
        <v>Emily Clark</v>
      </c>
      <c r="E674" t="s">
        <v>18</v>
      </c>
      <c r="F674">
        <v>36</v>
      </c>
      <c r="G674">
        <f>Constante!$A$2-Employee_Data[[#This Row],[Age]]</f>
        <v>29</v>
      </c>
      <c r="H674" t="s">
        <v>95</v>
      </c>
      <c r="I674" t="s">
        <v>69</v>
      </c>
      <c r="J674" t="s">
        <v>56</v>
      </c>
      <c r="K674" t="s">
        <v>40</v>
      </c>
      <c r="L674" s="1">
        <v>43843</v>
      </c>
      <c r="M674" s="2">
        <f t="shared" si="30"/>
        <v>2020</v>
      </c>
      <c r="N674" s="3">
        <f t="shared" si="31"/>
        <v>1</v>
      </c>
      <c r="O674" s="3">
        <f t="shared" si="32"/>
        <v>13</v>
      </c>
      <c r="P674">
        <v>253294</v>
      </c>
      <c r="Q674">
        <f>Employee_Data[[#This Row],[Annual Salary]] * (1 + Employee_Data[[#This Row],[Bonus %]])</f>
        <v>354611.6</v>
      </c>
      <c r="R674">
        <v>0.4</v>
      </c>
      <c r="S674" t="s">
        <v>23</v>
      </c>
      <c r="T674" t="s">
        <v>65</v>
      </c>
      <c r="U674" s="1"/>
    </row>
    <row r="675" spans="1:21" x14ac:dyDescent="0.25">
      <c r="A675" t="s">
        <v>1149</v>
      </c>
      <c r="B675" t="s">
        <v>700</v>
      </c>
      <c r="C675" t="s">
        <v>337</v>
      </c>
      <c r="D675" t="str">
        <f>CONCATENATE(Employee_Data[[#This Row],[First Name]]," ",Employee_Data[[#This Row],[Last Name]])</f>
        <v>Roman King</v>
      </c>
      <c r="E675" t="s">
        <v>28</v>
      </c>
      <c r="F675">
        <v>60</v>
      </c>
      <c r="G675">
        <f>Constante!$A$2-Employee_Data[[#This Row],[Age]]</f>
        <v>5</v>
      </c>
      <c r="H675" t="s">
        <v>153</v>
      </c>
      <c r="I675" t="s">
        <v>38</v>
      </c>
      <c r="J675" t="s">
        <v>56</v>
      </c>
      <c r="K675" t="s">
        <v>40</v>
      </c>
      <c r="L675" s="1">
        <v>39310</v>
      </c>
      <c r="M675" s="2">
        <f t="shared" si="30"/>
        <v>2007</v>
      </c>
      <c r="N675" s="3">
        <f t="shared" si="31"/>
        <v>8</v>
      </c>
      <c r="O675" s="3">
        <f t="shared" si="32"/>
        <v>16</v>
      </c>
      <c r="P675">
        <v>58671</v>
      </c>
      <c r="Q675">
        <f>Employee_Data[[#This Row],[Annual Salary]] * (1 + Employee_Data[[#This Row],[Bonus %]])</f>
        <v>58671</v>
      </c>
      <c r="R675">
        <v>0</v>
      </c>
      <c r="S675" t="s">
        <v>23</v>
      </c>
      <c r="T675" t="s">
        <v>105</v>
      </c>
      <c r="U675" s="1"/>
    </row>
    <row r="676" spans="1:21" x14ac:dyDescent="0.25">
      <c r="A676" t="s">
        <v>1150</v>
      </c>
      <c r="B676" t="s">
        <v>567</v>
      </c>
      <c r="C676" t="s">
        <v>224</v>
      </c>
      <c r="D676" t="str">
        <f>CONCATENATE(Employee_Data[[#This Row],[First Name]]," ",Employee_Data[[#This Row],[Last Name]])</f>
        <v>Emery Do</v>
      </c>
      <c r="E676" t="s">
        <v>18</v>
      </c>
      <c r="F676">
        <v>40</v>
      </c>
      <c r="G676">
        <f>Constante!$A$2-Employee_Data[[#This Row],[Age]]</f>
        <v>25</v>
      </c>
      <c r="H676" t="s">
        <v>54</v>
      </c>
      <c r="I676" t="s">
        <v>55</v>
      </c>
      <c r="J676" t="s">
        <v>21</v>
      </c>
      <c r="K676" t="s">
        <v>31</v>
      </c>
      <c r="L676" s="1">
        <v>43175</v>
      </c>
      <c r="M676" s="2">
        <f t="shared" si="30"/>
        <v>2018</v>
      </c>
      <c r="N676" s="3">
        <f t="shared" si="31"/>
        <v>3</v>
      </c>
      <c r="O676" s="3">
        <f t="shared" si="32"/>
        <v>16</v>
      </c>
      <c r="P676">
        <v>55457</v>
      </c>
      <c r="Q676">
        <f>Employee_Data[[#This Row],[Annual Salary]] * (1 + Employee_Data[[#This Row],[Bonus %]])</f>
        <v>55457</v>
      </c>
      <c r="R676">
        <v>0</v>
      </c>
      <c r="S676" t="s">
        <v>23</v>
      </c>
      <c r="T676" t="s">
        <v>105</v>
      </c>
      <c r="U676" s="1"/>
    </row>
    <row r="677" spans="1:21" x14ac:dyDescent="0.25">
      <c r="A677" t="s">
        <v>1151</v>
      </c>
      <c r="B677" t="s">
        <v>620</v>
      </c>
      <c r="C677" t="s">
        <v>427</v>
      </c>
      <c r="D677" t="str">
        <f>CONCATENATE(Employee_Data[[#This Row],[First Name]]," ",Employee_Data[[#This Row],[Last Name]])</f>
        <v>Autumn Thao</v>
      </c>
      <c r="E677" t="s">
        <v>18</v>
      </c>
      <c r="F677">
        <v>63</v>
      </c>
      <c r="G677">
        <f>Constante!$A$2-Employee_Data[[#This Row],[Age]]</f>
        <v>2</v>
      </c>
      <c r="H677" t="s">
        <v>54</v>
      </c>
      <c r="I677" t="s">
        <v>55</v>
      </c>
      <c r="J677" t="s">
        <v>30</v>
      </c>
      <c r="K677" t="s">
        <v>31</v>
      </c>
      <c r="L677" s="1">
        <v>43004</v>
      </c>
      <c r="M677" s="2">
        <f t="shared" si="30"/>
        <v>2017</v>
      </c>
      <c r="N677" s="3">
        <f t="shared" si="31"/>
        <v>9</v>
      </c>
      <c r="O677" s="3">
        <f t="shared" si="32"/>
        <v>26</v>
      </c>
      <c r="P677">
        <v>7234</v>
      </c>
      <c r="Q677">
        <f>Employee_Data[[#This Row],[Annual Salary]] * (1 + Employee_Data[[#This Row],[Bonus %]])</f>
        <v>7234</v>
      </c>
      <c r="R677">
        <v>0</v>
      </c>
      <c r="S677" t="s">
        <v>23</v>
      </c>
      <c r="T677" t="s">
        <v>50</v>
      </c>
      <c r="U677" s="1">
        <v>43558</v>
      </c>
    </row>
    <row r="678" spans="1:21" x14ac:dyDescent="0.25">
      <c r="A678" t="s">
        <v>1152</v>
      </c>
      <c r="B678" t="s">
        <v>970</v>
      </c>
      <c r="C678" t="s">
        <v>197</v>
      </c>
      <c r="D678" t="str">
        <f>CONCATENATE(Employee_Data[[#This Row],[First Name]]," ",Employee_Data[[#This Row],[Last Name]])</f>
        <v>Naomi Coleman</v>
      </c>
      <c r="E678" t="s">
        <v>18</v>
      </c>
      <c r="F678">
        <v>29</v>
      </c>
      <c r="G678">
        <f>Constante!$A$2-Employee_Data[[#This Row],[Age]]</f>
        <v>36</v>
      </c>
      <c r="H678" t="s">
        <v>60</v>
      </c>
      <c r="I678" t="s">
        <v>96</v>
      </c>
      <c r="J678" t="s">
        <v>56</v>
      </c>
      <c r="K678" t="s">
        <v>40</v>
      </c>
      <c r="L678" s="1">
        <v>42676</v>
      </c>
      <c r="M678" s="2">
        <f t="shared" si="30"/>
        <v>2016</v>
      </c>
      <c r="N678" s="3">
        <f t="shared" si="31"/>
        <v>11</v>
      </c>
      <c r="O678" s="3">
        <f t="shared" si="32"/>
        <v>2</v>
      </c>
      <c r="P678">
        <v>122054</v>
      </c>
      <c r="Q678">
        <f>Employee_Data[[#This Row],[Annual Salary]] * (1 + Employee_Data[[#This Row],[Bonus %]])</f>
        <v>129377.24</v>
      </c>
      <c r="R678">
        <v>0.06</v>
      </c>
      <c r="S678" t="s">
        <v>23</v>
      </c>
      <c r="T678" t="s">
        <v>50</v>
      </c>
      <c r="U678" s="1"/>
    </row>
    <row r="679" spans="1:21" x14ac:dyDescent="0.25">
      <c r="A679" t="s">
        <v>1153</v>
      </c>
      <c r="B679" t="s">
        <v>371</v>
      </c>
      <c r="C679" t="s">
        <v>315</v>
      </c>
      <c r="D679" t="str">
        <f>CONCATENATE(Employee_Data[[#This Row],[First Name]]," ",Employee_Data[[#This Row],[Last Name]])</f>
        <v>Cora Zheng</v>
      </c>
      <c r="E679" t="s">
        <v>18</v>
      </c>
      <c r="F679">
        <v>27</v>
      </c>
      <c r="G679">
        <f>Constante!$A$2-Employee_Data[[#This Row],[Age]]</f>
        <v>38</v>
      </c>
      <c r="H679" t="s">
        <v>37</v>
      </c>
      <c r="I679" t="s">
        <v>20</v>
      </c>
      <c r="J679" t="s">
        <v>30</v>
      </c>
      <c r="K679" t="s">
        <v>31</v>
      </c>
      <c r="L679" s="1">
        <v>43103</v>
      </c>
      <c r="M679" s="2">
        <f t="shared" si="30"/>
        <v>2018</v>
      </c>
      <c r="N679" s="3">
        <f t="shared" si="31"/>
        <v>1</v>
      </c>
      <c r="O679" s="3">
        <f t="shared" si="32"/>
        <v>3</v>
      </c>
      <c r="P679">
        <v>1671</v>
      </c>
      <c r="Q679">
        <f>Employee_Data[[#This Row],[Annual Salary]] * (1 + Employee_Data[[#This Row],[Bonus %]])</f>
        <v>2005.1999999999998</v>
      </c>
      <c r="R679">
        <v>0.2</v>
      </c>
      <c r="S679" t="s">
        <v>32</v>
      </c>
      <c r="T679" t="s">
        <v>166</v>
      </c>
      <c r="U679" s="1"/>
    </row>
    <row r="680" spans="1:21" x14ac:dyDescent="0.25">
      <c r="A680" t="s">
        <v>1154</v>
      </c>
      <c r="B680" t="s">
        <v>510</v>
      </c>
      <c r="C680" t="s">
        <v>616</v>
      </c>
      <c r="D680" t="str">
        <f>CONCATENATE(Employee_Data[[#This Row],[First Name]]," ",Employee_Data[[#This Row],[Last Name]])</f>
        <v>Ayla Daniels</v>
      </c>
      <c r="E680" t="s">
        <v>18</v>
      </c>
      <c r="F680">
        <v>53</v>
      </c>
      <c r="G680">
        <f>Constante!$A$2-Employee_Data[[#This Row],[Age]]</f>
        <v>12</v>
      </c>
      <c r="H680" t="s">
        <v>29</v>
      </c>
      <c r="I680" t="s">
        <v>20</v>
      </c>
      <c r="J680" t="s">
        <v>56</v>
      </c>
      <c r="K680" t="s">
        <v>40</v>
      </c>
      <c r="L680" s="1">
        <v>35543</v>
      </c>
      <c r="M680" s="2">
        <f t="shared" si="30"/>
        <v>1997</v>
      </c>
      <c r="N680" s="3">
        <f t="shared" si="31"/>
        <v>4</v>
      </c>
      <c r="O680" s="3">
        <f t="shared" si="32"/>
        <v>23</v>
      </c>
      <c r="P680">
        <v>78153</v>
      </c>
      <c r="Q680">
        <f>Employee_Data[[#This Row],[Annual Salary]] * (1 + Employee_Data[[#This Row],[Bonus %]])</f>
        <v>78153</v>
      </c>
      <c r="R680">
        <v>0</v>
      </c>
      <c r="S680" t="s">
        <v>23</v>
      </c>
      <c r="T680" t="s">
        <v>65</v>
      </c>
      <c r="U680" s="1"/>
    </row>
    <row r="681" spans="1:21" x14ac:dyDescent="0.25">
      <c r="A681" t="s">
        <v>1155</v>
      </c>
      <c r="B681" t="s">
        <v>753</v>
      </c>
      <c r="C681" t="s">
        <v>616</v>
      </c>
      <c r="D681" t="str">
        <f>CONCATENATE(Employee_Data[[#This Row],[First Name]]," ",Employee_Data[[#This Row],[Last Name]])</f>
        <v>Allison Daniels</v>
      </c>
      <c r="E681" t="s">
        <v>18</v>
      </c>
      <c r="F681">
        <v>37</v>
      </c>
      <c r="G681">
        <f>Constante!$A$2-Employee_Data[[#This Row],[Age]]</f>
        <v>28</v>
      </c>
      <c r="H681" t="s">
        <v>60</v>
      </c>
      <c r="I681" t="s">
        <v>38</v>
      </c>
      <c r="J681" t="s">
        <v>30</v>
      </c>
      <c r="K681" t="s">
        <v>40</v>
      </c>
      <c r="L681" s="1">
        <v>43935</v>
      </c>
      <c r="M681" s="2">
        <f t="shared" si="30"/>
        <v>2020</v>
      </c>
      <c r="N681" s="3">
        <f t="shared" si="31"/>
        <v>4</v>
      </c>
      <c r="O681" s="3">
        <f t="shared" si="32"/>
        <v>14</v>
      </c>
      <c r="P681">
        <v>103524</v>
      </c>
      <c r="Q681">
        <f>Employee_Data[[#This Row],[Annual Salary]] * (1 + Employee_Data[[#This Row],[Bonus %]])</f>
        <v>112841.16</v>
      </c>
      <c r="R681">
        <v>0.09</v>
      </c>
      <c r="S681" t="s">
        <v>23</v>
      </c>
      <c r="T681" t="s">
        <v>50</v>
      </c>
      <c r="U681" s="1"/>
    </row>
    <row r="682" spans="1:21" x14ac:dyDescent="0.25">
      <c r="A682" t="s">
        <v>1156</v>
      </c>
      <c r="B682" t="s">
        <v>124</v>
      </c>
      <c r="C682" t="s">
        <v>866</v>
      </c>
      <c r="D682" t="str">
        <f>CONCATENATE(Employee_Data[[#This Row],[First Name]]," ",Employee_Data[[#This Row],[Last Name]])</f>
        <v>Mateo Harris</v>
      </c>
      <c r="E682" t="s">
        <v>28</v>
      </c>
      <c r="F682">
        <v>30</v>
      </c>
      <c r="G682">
        <f>Constante!$A$2-Employee_Data[[#This Row],[Age]]</f>
        <v>35</v>
      </c>
      <c r="H682" t="s">
        <v>60</v>
      </c>
      <c r="I682" t="s">
        <v>20</v>
      </c>
      <c r="J682" t="s">
        <v>56</v>
      </c>
      <c r="K682" t="s">
        <v>40</v>
      </c>
      <c r="L682" s="1">
        <v>42952</v>
      </c>
      <c r="M682" s="2">
        <f t="shared" si="30"/>
        <v>2017</v>
      </c>
      <c r="N682" s="3">
        <f t="shared" si="31"/>
        <v>8</v>
      </c>
      <c r="O682" s="3">
        <f t="shared" si="32"/>
        <v>5</v>
      </c>
      <c r="P682">
        <v>119906</v>
      </c>
      <c r="Q682">
        <f>Employee_Data[[#This Row],[Annual Salary]] * (1 + Employee_Data[[#This Row],[Bonus %]])</f>
        <v>125901.3</v>
      </c>
      <c r="R682">
        <v>0.05</v>
      </c>
      <c r="S682" t="s">
        <v>23</v>
      </c>
      <c r="T682" t="s">
        <v>105</v>
      </c>
      <c r="U682" s="1"/>
    </row>
    <row r="683" spans="1:21" x14ac:dyDescent="0.25">
      <c r="A683" t="s">
        <v>1157</v>
      </c>
      <c r="B683" t="s">
        <v>331</v>
      </c>
      <c r="C683" t="s">
        <v>79</v>
      </c>
      <c r="D683" t="str">
        <f>CONCATENATE(Employee_Data[[#This Row],[First Name]]," ",Employee_Data[[#This Row],[Last Name]])</f>
        <v>Samantha Rogers</v>
      </c>
      <c r="E683" t="s">
        <v>18</v>
      </c>
      <c r="F683">
        <v>28</v>
      </c>
      <c r="G683">
        <f>Constante!$A$2-Employee_Data[[#This Row],[Age]]</f>
        <v>37</v>
      </c>
      <c r="H683" t="s">
        <v>64</v>
      </c>
      <c r="I683" t="s">
        <v>96</v>
      </c>
      <c r="J683" t="s">
        <v>39</v>
      </c>
      <c r="K683" t="s">
        <v>40</v>
      </c>
      <c r="L683" s="1">
        <v>43847</v>
      </c>
      <c r="M683" s="2">
        <f t="shared" si="30"/>
        <v>2020</v>
      </c>
      <c r="N683" s="3">
        <f t="shared" si="31"/>
        <v>1</v>
      </c>
      <c r="O683" s="3">
        <f t="shared" si="32"/>
        <v>17</v>
      </c>
      <c r="P683">
        <v>45061</v>
      </c>
      <c r="Q683">
        <f>Employee_Data[[#This Row],[Annual Salary]] * (1 + Employee_Data[[#This Row],[Bonus %]])</f>
        <v>45061</v>
      </c>
      <c r="R683">
        <v>0</v>
      </c>
      <c r="S683" t="s">
        <v>23</v>
      </c>
      <c r="T683" t="s">
        <v>65</v>
      </c>
      <c r="U683" s="1"/>
    </row>
    <row r="684" spans="1:21" x14ac:dyDescent="0.25">
      <c r="A684" t="s">
        <v>1158</v>
      </c>
      <c r="B684" t="s">
        <v>411</v>
      </c>
      <c r="C684" t="s">
        <v>933</v>
      </c>
      <c r="D684" t="str">
        <f>CONCATENATE(Employee_Data[[#This Row],[First Name]]," ",Employee_Data[[#This Row],[Last Name]])</f>
        <v>Julian Lee</v>
      </c>
      <c r="E684" t="s">
        <v>28</v>
      </c>
      <c r="F684">
        <v>51</v>
      </c>
      <c r="G684">
        <f>Constante!$A$2-Employee_Data[[#This Row],[Age]]</f>
        <v>14</v>
      </c>
      <c r="H684" t="s">
        <v>499</v>
      </c>
      <c r="I684" t="s">
        <v>20</v>
      </c>
      <c r="J684" t="s">
        <v>56</v>
      </c>
      <c r="K684" t="s">
        <v>31</v>
      </c>
      <c r="L684" s="1">
        <v>37638</v>
      </c>
      <c r="M684" s="2">
        <f t="shared" si="30"/>
        <v>2003</v>
      </c>
      <c r="N684" s="3">
        <f t="shared" si="31"/>
        <v>1</v>
      </c>
      <c r="O684" s="3">
        <f t="shared" si="32"/>
        <v>17</v>
      </c>
      <c r="P684">
        <v>91399</v>
      </c>
      <c r="Q684">
        <f>Employee_Data[[#This Row],[Annual Salary]] * (1 + Employee_Data[[#This Row],[Bonus %]])</f>
        <v>91399</v>
      </c>
      <c r="R684">
        <v>0</v>
      </c>
      <c r="S684" t="s">
        <v>23</v>
      </c>
      <c r="T684" t="s">
        <v>24</v>
      </c>
      <c r="U684" s="1"/>
    </row>
    <row r="685" spans="1:21" x14ac:dyDescent="0.25">
      <c r="A685" t="s">
        <v>1159</v>
      </c>
      <c r="B685" t="s">
        <v>839</v>
      </c>
      <c r="C685" t="s">
        <v>1160</v>
      </c>
      <c r="D685" t="str">
        <f>CONCATENATE(Employee_Data[[#This Row],[First Name]]," ",Employee_Data[[#This Row],[Last Name]])</f>
        <v>Nicholas Avila</v>
      </c>
      <c r="E685" t="s">
        <v>28</v>
      </c>
      <c r="F685">
        <v>28</v>
      </c>
      <c r="G685">
        <f>Constante!$A$2-Employee_Data[[#This Row],[Age]]</f>
        <v>37</v>
      </c>
      <c r="H685" t="s">
        <v>162</v>
      </c>
      <c r="I685" t="s">
        <v>20</v>
      </c>
      <c r="J685" t="s">
        <v>21</v>
      </c>
      <c r="K685" t="s">
        <v>102</v>
      </c>
      <c r="L685" s="1">
        <v>43006</v>
      </c>
      <c r="M685" s="2">
        <f t="shared" si="30"/>
        <v>2017</v>
      </c>
      <c r="N685" s="3">
        <f t="shared" si="31"/>
        <v>9</v>
      </c>
      <c r="O685" s="3">
        <f t="shared" si="32"/>
        <v>28</v>
      </c>
      <c r="P685">
        <v>97336</v>
      </c>
      <c r="Q685">
        <f>Employee_Data[[#This Row],[Annual Salary]] * (1 + Employee_Data[[#This Row],[Bonus %]])</f>
        <v>97336</v>
      </c>
      <c r="R685">
        <v>0</v>
      </c>
      <c r="S685" t="s">
        <v>23</v>
      </c>
      <c r="T685" t="s">
        <v>47</v>
      </c>
      <c r="U685" s="1"/>
    </row>
    <row r="686" spans="1:21" x14ac:dyDescent="0.25">
      <c r="A686" t="s">
        <v>1116</v>
      </c>
      <c r="B686" t="s">
        <v>684</v>
      </c>
      <c r="C686" t="s">
        <v>444</v>
      </c>
      <c r="D686" t="str">
        <f>CONCATENATE(Employee_Data[[#This Row],[First Name]]," ",Employee_Data[[#This Row],[Last Name]])</f>
        <v>Hailey Watson</v>
      </c>
      <c r="E686" t="s">
        <v>18</v>
      </c>
      <c r="F686">
        <v>31</v>
      </c>
      <c r="G686">
        <f>Constante!$A$2-Employee_Data[[#This Row],[Age]]</f>
        <v>34</v>
      </c>
      <c r="H686" t="s">
        <v>19</v>
      </c>
      <c r="I686" t="s">
        <v>69</v>
      </c>
      <c r="J686" t="s">
        <v>56</v>
      </c>
      <c r="K686" t="s">
        <v>22</v>
      </c>
      <c r="L686" s="1">
        <v>42755</v>
      </c>
      <c r="M686" s="2">
        <f t="shared" si="30"/>
        <v>2017</v>
      </c>
      <c r="N686" s="3">
        <f t="shared" si="31"/>
        <v>1</v>
      </c>
      <c r="O686" s="3">
        <f t="shared" si="32"/>
        <v>20</v>
      </c>
      <c r="P686">
        <v>124629</v>
      </c>
      <c r="Q686">
        <f>Employee_Data[[#This Row],[Annual Salary]] * (1 + Employee_Data[[#This Row],[Bonus %]])</f>
        <v>137091.90000000002</v>
      </c>
      <c r="R686">
        <v>0.1</v>
      </c>
      <c r="S686" t="s">
        <v>23</v>
      </c>
      <c r="T686" t="s">
        <v>105</v>
      </c>
      <c r="U686" s="1"/>
    </row>
    <row r="687" spans="1:21" x14ac:dyDescent="0.25">
      <c r="A687" t="s">
        <v>1161</v>
      </c>
      <c r="B687" t="s">
        <v>293</v>
      </c>
      <c r="C687" t="s">
        <v>887</v>
      </c>
      <c r="D687" t="str">
        <f>CONCATENATE(Employee_Data[[#This Row],[First Name]]," ",Employee_Data[[#This Row],[Last Name]])</f>
        <v>Willow Woods</v>
      </c>
      <c r="E687" t="s">
        <v>18</v>
      </c>
      <c r="F687">
        <v>28</v>
      </c>
      <c r="G687">
        <f>Constante!$A$2-Employee_Data[[#This Row],[Age]]</f>
        <v>37</v>
      </c>
      <c r="H687" t="s">
        <v>95</v>
      </c>
      <c r="I687" t="s">
        <v>76</v>
      </c>
      <c r="J687" t="s">
        <v>39</v>
      </c>
      <c r="K687" t="s">
        <v>40</v>
      </c>
      <c r="L687" s="1">
        <v>44402</v>
      </c>
      <c r="M687" s="2">
        <f t="shared" si="30"/>
        <v>2021</v>
      </c>
      <c r="N687" s="3">
        <f t="shared" si="31"/>
        <v>7</v>
      </c>
      <c r="O687" s="3">
        <f t="shared" si="32"/>
        <v>25</v>
      </c>
      <c r="P687">
        <v>23185</v>
      </c>
      <c r="Q687">
        <f>Employee_Data[[#This Row],[Annual Salary]] * (1 + Employee_Data[[#This Row],[Bonus %]])</f>
        <v>32227.15</v>
      </c>
      <c r="R687">
        <v>0.39</v>
      </c>
      <c r="S687" t="s">
        <v>23</v>
      </c>
      <c r="T687" t="s">
        <v>65</v>
      </c>
      <c r="U687" s="1"/>
    </row>
    <row r="688" spans="1:21" x14ac:dyDescent="0.25">
      <c r="A688" t="s">
        <v>1162</v>
      </c>
      <c r="B688" t="s">
        <v>202</v>
      </c>
      <c r="C688" t="s">
        <v>1064</v>
      </c>
      <c r="D688" t="str">
        <f>CONCATENATE(Employee_Data[[#This Row],[First Name]]," ",Employee_Data[[#This Row],[Last Name]])</f>
        <v>Alexander Gonzales</v>
      </c>
      <c r="E688" t="s">
        <v>28</v>
      </c>
      <c r="F688">
        <v>34</v>
      </c>
      <c r="G688">
        <f>Constante!$A$2-Employee_Data[[#This Row],[Age]]</f>
        <v>31</v>
      </c>
      <c r="H688" t="s">
        <v>60</v>
      </c>
      <c r="I688" t="s">
        <v>69</v>
      </c>
      <c r="J688" t="s">
        <v>21</v>
      </c>
      <c r="K688" t="s">
        <v>102</v>
      </c>
      <c r="L688" s="1">
        <v>43255</v>
      </c>
      <c r="M688" s="2">
        <f t="shared" si="30"/>
        <v>2018</v>
      </c>
      <c r="N688" s="3">
        <f t="shared" si="31"/>
        <v>6</v>
      </c>
      <c r="O688" s="3">
        <f t="shared" si="32"/>
        <v>4</v>
      </c>
      <c r="P688">
        <v>128329</v>
      </c>
      <c r="Q688">
        <f>Employee_Data[[#This Row],[Annual Salary]] * (1 + Employee_Data[[#This Row],[Bonus %]])</f>
        <v>138595.32</v>
      </c>
      <c r="R688">
        <v>0.08</v>
      </c>
      <c r="S688" t="s">
        <v>23</v>
      </c>
      <c r="T688" t="s">
        <v>50</v>
      </c>
      <c r="U688" s="1"/>
    </row>
    <row r="689" spans="1:21" x14ac:dyDescent="0.25">
      <c r="A689" t="s">
        <v>1163</v>
      </c>
      <c r="B689" t="s">
        <v>734</v>
      </c>
      <c r="C689" t="s">
        <v>1064</v>
      </c>
      <c r="D689" t="str">
        <f>CONCATENATE(Employee_Data[[#This Row],[First Name]]," ",Employee_Data[[#This Row],[Last Name]])</f>
        <v>Aiden Gonzales</v>
      </c>
      <c r="E689" t="s">
        <v>28</v>
      </c>
      <c r="F689">
        <v>44</v>
      </c>
      <c r="G689">
        <f>Constante!$A$2-Employee_Data[[#This Row],[Age]]</f>
        <v>21</v>
      </c>
      <c r="H689" t="s">
        <v>95</v>
      </c>
      <c r="I689" t="s">
        <v>96</v>
      </c>
      <c r="J689" t="s">
        <v>39</v>
      </c>
      <c r="K689" t="s">
        <v>102</v>
      </c>
      <c r="L689" s="1">
        <v>44283</v>
      </c>
      <c r="M689" s="2">
        <f t="shared" si="30"/>
        <v>2021</v>
      </c>
      <c r="N689" s="3">
        <f t="shared" si="31"/>
        <v>3</v>
      </c>
      <c r="O689" s="3">
        <f t="shared" si="32"/>
        <v>28</v>
      </c>
      <c r="P689">
        <v>186033</v>
      </c>
      <c r="Q689">
        <f>Employee_Data[[#This Row],[Annual Salary]] * (1 + Employee_Data[[#This Row],[Bonus %]])</f>
        <v>249284.22</v>
      </c>
      <c r="R689">
        <v>0.34</v>
      </c>
      <c r="S689" t="s">
        <v>112</v>
      </c>
      <c r="T689" t="s">
        <v>265</v>
      </c>
      <c r="U689" s="1"/>
    </row>
    <row r="690" spans="1:21" x14ac:dyDescent="0.25">
      <c r="A690" t="s">
        <v>1164</v>
      </c>
      <c r="B690" t="s">
        <v>52</v>
      </c>
      <c r="C690" t="s">
        <v>135</v>
      </c>
      <c r="D690" t="str">
        <f>CONCATENATE(Employee_Data[[#This Row],[First Name]]," ",Employee_Data[[#This Row],[Last Name]])</f>
        <v>Joshua Chin</v>
      </c>
      <c r="E690" t="s">
        <v>28</v>
      </c>
      <c r="F690">
        <v>60</v>
      </c>
      <c r="G690">
        <f>Constante!$A$2-Employee_Data[[#This Row],[Age]]</f>
        <v>5</v>
      </c>
      <c r="H690" t="s">
        <v>19</v>
      </c>
      <c r="I690" t="s">
        <v>96</v>
      </c>
      <c r="J690" t="s">
        <v>30</v>
      </c>
      <c r="K690" t="s">
        <v>31</v>
      </c>
      <c r="L690" s="1">
        <v>44403</v>
      </c>
      <c r="M690" s="2">
        <f t="shared" si="30"/>
        <v>2021</v>
      </c>
      <c r="N690" s="3">
        <f t="shared" si="31"/>
        <v>7</v>
      </c>
      <c r="O690" s="3">
        <f t="shared" si="32"/>
        <v>26</v>
      </c>
      <c r="P690">
        <v>12148</v>
      </c>
      <c r="Q690">
        <f>Employee_Data[[#This Row],[Annual Salary]] * (1 + Employee_Data[[#This Row],[Bonus %]])</f>
        <v>13848.720000000001</v>
      </c>
      <c r="R690">
        <v>0.14000000000000001</v>
      </c>
      <c r="S690" t="s">
        <v>23</v>
      </c>
      <c r="T690" t="s">
        <v>50</v>
      </c>
      <c r="U690" s="1"/>
    </row>
    <row r="691" spans="1:21" x14ac:dyDescent="0.25">
      <c r="A691" t="s">
        <v>1165</v>
      </c>
      <c r="B691" t="s">
        <v>420</v>
      </c>
      <c r="C691" t="s">
        <v>291</v>
      </c>
      <c r="D691" t="str">
        <f>CONCATENATE(Employee_Data[[#This Row],[First Name]]," ",Employee_Data[[#This Row],[Last Name]])</f>
        <v>Paisley Hall</v>
      </c>
      <c r="E691" t="s">
        <v>18</v>
      </c>
      <c r="F691">
        <v>41</v>
      </c>
      <c r="G691">
        <f>Constante!$A$2-Employee_Data[[#This Row],[Age]]</f>
        <v>24</v>
      </c>
      <c r="H691" t="s">
        <v>37</v>
      </c>
      <c r="I691" t="s">
        <v>76</v>
      </c>
      <c r="J691" t="s">
        <v>39</v>
      </c>
      <c r="K691" t="s">
        <v>40</v>
      </c>
      <c r="L691" s="1">
        <v>40319</v>
      </c>
      <c r="M691" s="2">
        <f t="shared" si="30"/>
        <v>2010</v>
      </c>
      <c r="N691" s="3">
        <f t="shared" si="31"/>
        <v>5</v>
      </c>
      <c r="O691" s="3">
        <f t="shared" si="32"/>
        <v>21</v>
      </c>
      <c r="P691">
        <v>153275</v>
      </c>
      <c r="Q691">
        <f>Employee_Data[[#This Row],[Annual Salary]] * (1 + Employee_Data[[#This Row],[Bonus %]])</f>
        <v>190061</v>
      </c>
      <c r="R691">
        <v>0.24</v>
      </c>
      <c r="S691" t="s">
        <v>23</v>
      </c>
      <c r="T691" t="s">
        <v>105</v>
      </c>
      <c r="U691" s="1"/>
    </row>
    <row r="692" spans="1:21" x14ac:dyDescent="0.25">
      <c r="A692" t="s">
        <v>1166</v>
      </c>
      <c r="B692" t="s">
        <v>753</v>
      </c>
      <c r="C692" t="s">
        <v>389</v>
      </c>
      <c r="D692" t="str">
        <f>CONCATENATE(Employee_Data[[#This Row],[First Name]]," ",Employee_Data[[#This Row],[Last Name]])</f>
        <v>Allison Leung</v>
      </c>
      <c r="E692" t="s">
        <v>18</v>
      </c>
      <c r="F692">
        <v>62</v>
      </c>
      <c r="G692">
        <f>Constante!$A$2-Employee_Data[[#This Row],[Age]]</f>
        <v>3</v>
      </c>
      <c r="H692" t="s">
        <v>49</v>
      </c>
      <c r="I692" t="s">
        <v>55</v>
      </c>
      <c r="J692" t="s">
        <v>21</v>
      </c>
      <c r="K692" t="s">
        <v>31</v>
      </c>
      <c r="L692" s="1">
        <v>43969</v>
      </c>
      <c r="M692" s="2">
        <f t="shared" si="30"/>
        <v>2020</v>
      </c>
      <c r="N692" s="3">
        <f t="shared" si="31"/>
        <v>5</v>
      </c>
      <c r="O692" s="3">
        <f t="shared" si="32"/>
        <v>18</v>
      </c>
      <c r="P692">
        <v>9783</v>
      </c>
      <c r="Q692">
        <f>Employee_Data[[#This Row],[Annual Salary]] * (1 + Employee_Data[[#This Row],[Bonus %]])</f>
        <v>9783</v>
      </c>
      <c r="R692">
        <v>0</v>
      </c>
      <c r="S692" t="s">
        <v>23</v>
      </c>
      <c r="T692" t="s">
        <v>47</v>
      </c>
      <c r="U692" s="1"/>
    </row>
    <row r="693" spans="1:21" x14ac:dyDescent="0.25">
      <c r="A693" t="s">
        <v>1167</v>
      </c>
      <c r="B693" t="s">
        <v>416</v>
      </c>
      <c r="C693" t="s">
        <v>131</v>
      </c>
      <c r="D693" t="str">
        <f>CONCATENATE(Employee_Data[[#This Row],[First Name]]," ",Employee_Data[[#This Row],[Last Name]])</f>
        <v>Hannah Mejia</v>
      </c>
      <c r="E693" t="s">
        <v>18</v>
      </c>
      <c r="F693">
        <v>47</v>
      </c>
      <c r="G693">
        <f>Constante!$A$2-Employee_Data[[#This Row],[Age]]</f>
        <v>18</v>
      </c>
      <c r="H693" t="s">
        <v>95</v>
      </c>
      <c r="I693" t="s">
        <v>96</v>
      </c>
      <c r="J693" t="s">
        <v>56</v>
      </c>
      <c r="K693" t="s">
        <v>102</v>
      </c>
      <c r="L693" s="1">
        <v>36232</v>
      </c>
      <c r="M693" s="2">
        <f t="shared" si="30"/>
        <v>1999</v>
      </c>
      <c r="N693" s="3">
        <f t="shared" si="31"/>
        <v>3</v>
      </c>
      <c r="O693" s="3">
        <f t="shared" si="32"/>
        <v>13</v>
      </c>
      <c r="P693">
        <v>239394</v>
      </c>
      <c r="Q693">
        <f>Employee_Data[[#This Row],[Annual Salary]] * (1 + Employee_Data[[#This Row],[Bonus %]])</f>
        <v>316000.08</v>
      </c>
      <c r="R693">
        <v>0.32</v>
      </c>
      <c r="S693" t="s">
        <v>23</v>
      </c>
      <c r="T693" t="s">
        <v>47</v>
      </c>
      <c r="U693" s="1"/>
    </row>
    <row r="694" spans="1:21" x14ac:dyDescent="0.25">
      <c r="A694" t="s">
        <v>687</v>
      </c>
      <c r="B694" t="s">
        <v>1168</v>
      </c>
      <c r="C694" t="s">
        <v>165</v>
      </c>
      <c r="D694" t="str">
        <f>CONCATENATE(Employee_Data[[#This Row],[First Name]]," ",Employee_Data[[#This Row],[Last Name]])</f>
        <v>Elizabeth Huang</v>
      </c>
      <c r="E694" t="s">
        <v>18</v>
      </c>
      <c r="F694">
        <v>62</v>
      </c>
      <c r="G694">
        <f>Constante!$A$2-Employee_Data[[#This Row],[Age]]</f>
        <v>3</v>
      </c>
      <c r="H694" t="s">
        <v>64</v>
      </c>
      <c r="I694" t="s">
        <v>38</v>
      </c>
      <c r="J694" t="s">
        <v>39</v>
      </c>
      <c r="K694" t="s">
        <v>31</v>
      </c>
      <c r="L694" s="1">
        <v>37519</v>
      </c>
      <c r="M694" s="2">
        <f t="shared" si="30"/>
        <v>2002</v>
      </c>
      <c r="N694" s="3">
        <f t="shared" si="31"/>
        <v>9</v>
      </c>
      <c r="O694" s="3">
        <f t="shared" si="32"/>
        <v>20</v>
      </c>
      <c r="P694">
        <v>49738</v>
      </c>
      <c r="Q694">
        <f>Employee_Data[[#This Row],[Annual Salary]] * (1 + Employee_Data[[#This Row],[Bonus %]])</f>
        <v>49738</v>
      </c>
      <c r="R694">
        <v>0</v>
      </c>
      <c r="S694" t="s">
        <v>32</v>
      </c>
      <c r="T694" t="s">
        <v>140</v>
      </c>
      <c r="U694" s="1"/>
    </row>
    <row r="695" spans="1:21" x14ac:dyDescent="0.25">
      <c r="A695" t="s">
        <v>1169</v>
      </c>
      <c r="B695" t="s">
        <v>130</v>
      </c>
      <c r="C695" t="s">
        <v>480</v>
      </c>
      <c r="D695" t="str">
        <f>CONCATENATE(Employee_Data[[#This Row],[First Name]]," ",Employee_Data[[#This Row],[Last Name]])</f>
        <v>Abigail Garza</v>
      </c>
      <c r="E695" t="s">
        <v>18</v>
      </c>
      <c r="F695">
        <v>33</v>
      </c>
      <c r="G695">
        <f>Constante!$A$2-Employee_Data[[#This Row],[Age]]</f>
        <v>32</v>
      </c>
      <c r="H695" t="s">
        <v>64</v>
      </c>
      <c r="I695" t="s">
        <v>69</v>
      </c>
      <c r="J695" t="s">
        <v>30</v>
      </c>
      <c r="K695" t="s">
        <v>102</v>
      </c>
      <c r="L695" s="1">
        <v>43247</v>
      </c>
      <c r="M695" s="2">
        <f t="shared" si="30"/>
        <v>2018</v>
      </c>
      <c r="N695" s="3">
        <f t="shared" si="31"/>
        <v>5</v>
      </c>
      <c r="O695" s="3">
        <f t="shared" si="32"/>
        <v>27</v>
      </c>
      <c r="P695">
        <v>45049</v>
      </c>
      <c r="Q695">
        <f>Employee_Data[[#This Row],[Annual Salary]] * (1 + Employee_Data[[#This Row],[Bonus %]])</f>
        <v>45049</v>
      </c>
      <c r="R695">
        <v>0</v>
      </c>
      <c r="S695" t="s">
        <v>23</v>
      </c>
      <c r="T695" t="s">
        <v>24</v>
      </c>
      <c r="U695" s="1"/>
    </row>
    <row r="696" spans="1:21" x14ac:dyDescent="0.25">
      <c r="A696" t="s">
        <v>1170</v>
      </c>
      <c r="B696" t="s">
        <v>774</v>
      </c>
      <c r="C696" t="s">
        <v>138</v>
      </c>
      <c r="D696" t="str">
        <f>CONCATENATE(Employee_Data[[#This Row],[First Name]]," ",Employee_Data[[#This Row],[Last Name]])</f>
        <v>Raelynn Lu</v>
      </c>
      <c r="E696" t="s">
        <v>18</v>
      </c>
      <c r="F696">
        <v>27</v>
      </c>
      <c r="G696">
        <f>Constante!$A$2-Employee_Data[[#This Row],[Age]]</f>
        <v>38</v>
      </c>
      <c r="H696" t="s">
        <v>37</v>
      </c>
      <c r="I696" t="s">
        <v>38</v>
      </c>
      <c r="J696" t="s">
        <v>21</v>
      </c>
      <c r="K696" t="s">
        <v>31</v>
      </c>
      <c r="L696" s="1">
        <v>43977</v>
      </c>
      <c r="M696" s="2">
        <f t="shared" si="30"/>
        <v>2020</v>
      </c>
      <c r="N696" s="3">
        <f t="shared" si="31"/>
        <v>5</v>
      </c>
      <c r="O696" s="3">
        <f t="shared" si="32"/>
        <v>26</v>
      </c>
      <c r="P696">
        <v>153628</v>
      </c>
      <c r="Q696">
        <f>Employee_Data[[#This Row],[Annual Salary]] * (1 + Employee_Data[[#This Row],[Bonus %]])</f>
        <v>198180.12</v>
      </c>
      <c r="R696">
        <v>0.28999999999999998</v>
      </c>
      <c r="S696" t="s">
        <v>32</v>
      </c>
      <c r="T696" t="s">
        <v>33</v>
      </c>
      <c r="U696" s="1">
        <v>44177</v>
      </c>
    </row>
    <row r="697" spans="1:21" x14ac:dyDescent="0.25">
      <c r="A697" t="s">
        <v>1171</v>
      </c>
      <c r="B697" t="s">
        <v>594</v>
      </c>
      <c r="C697" t="s">
        <v>721</v>
      </c>
      <c r="D697" t="str">
        <f>CONCATENATE(Employee_Data[[#This Row],[First Name]]," ",Employee_Data[[#This Row],[Last Name]])</f>
        <v>Charles Luu</v>
      </c>
      <c r="E697" t="s">
        <v>28</v>
      </c>
      <c r="F697">
        <v>25</v>
      </c>
      <c r="G697">
        <f>Constante!$A$2-Employee_Data[[#This Row],[Age]]</f>
        <v>40</v>
      </c>
      <c r="H697" t="s">
        <v>19</v>
      </c>
      <c r="I697" t="s">
        <v>55</v>
      </c>
      <c r="J697" t="s">
        <v>30</v>
      </c>
      <c r="K697" t="s">
        <v>31</v>
      </c>
      <c r="L697" s="1">
        <v>44362</v>
      </c>
      <c r="M697" s="2">
        <f t="shared" si="30"/>
        <v>2021</v>
      </c>
      <c r="N697" s="3">
        <f t="shared" si="31"/>
        <v>6</v>
      </c>
      <c r="O697" s="3">
        <f t="shared" si="32"/>
        <v>15</v>
      </c>
      <c r="P697">
        <v>142731</v>
      </c>
      <c r="Q697">
        <f>Employee_Data[[#This Row],[Annual Salary]] * (1 + Employee_Data[[#This Row],[Bonus %]])</f>
        <v>158431.41</v>
      </c>
      <c r="R697">
        <v>0.11</v>
      </c>
      <c r="S697" t="s">
        <v>32</v>
      </c>
      <c r="T697" t="s">
        <v>88</v>
      </c>
      <c r="U697" s="1">
        <v>44715</v>
      </c>
    </row>
    <row r="698" spans="1:21" x14ac:dyDescent="0.25">
      <c r="A698" t="s">
        <v>1172</v>
      </c>
      <c r="B698" t="s">
        <v>882</v>
      </c>
      <c r="C698" t="s">
        <v>260</v>
      </c>
      <c r="D698" t="str">
        <f>CONCATENATE(Employee_Data[[#This Row],[First Name]]," ",Employee_Data[[#This Row],[Last Name]])</f>
        <v>Lydia Espinoza</v>
      </c>
      <c r="E698" t="s">
        <v>18</v>
      </c>
      <c r="F698">
        <v>29</v>
      </c>
      <c r="G698">
        <f>Constante!$A$2-Employee_Data[[#This Row],[Age]]</f>
        <v>36</v>
      </c>
      <c r="H698" t="s">
        <v>19</v>
      </c>
      <c r="I698" t="s">
        <v>96</v>
      </c>
      <c r="J698" t="s">
        <v>39</v>
      </c>
      <c r="K698" t="s">
        <v>102</v>
      </c>
      <c r="L698" s="1">
        <v>43966</v>
      </c>
      <c r="M698" s="2">
        <f t="shared" si="30"/>
        <v>2020</v>
      </c>
      <c r="N698" s="3">
        <f t="shared" si="31"/>
        <v>5</v>
      </c>
      <c r="O698" s="3">
        <f t="shared" si="32"/>
        <v>15</v>
      </c>
      <c r="P698">
        <v>137106</v>
      </c>
      <c r="Q698">
        <f>Employee_Data[[#This Row],[Annual Salary]] * (1 + Employee_Data[[#This Row],[Bonus %]])</f>
        <v>153558.72</v>
      </c>
      <c r="R698">
        <v>0.12</v>
      </c>
      <c r="S698" t="s">
        <v>112</v>
      </c>
      <c r="T698" t="s">
        <v>265</v>
      </c>
      <c r="U698" s="1"/>
    </row>
    <row r="699" spans="1:21" x14ac:dyDescent="0.25">
      <c r="A699" t="s">
        <v>308</v>
      </c>
      <c r="B699" t="s">
        <v>164</v>
      </c>
      <c r="C699" t="s">
        <v>427</v>
      </c>
      <c r="D699" t="str">
        <f>CONCATENATE(Employee_Data[[#This Row],[First Name]]," ",Employee_Data[[#This Row],[Last Name]])</f>
        <v>Adeline Thao</v>
      </c>
      <c r="E699" t="s">
        <v>18</v>
      </c>
      <c r="F699">
        <v>54</v>
      </c>
      <c r="G699">
        <f>Constante!$A$2-Employee_Data[[#This Row],[Age]]</f>
        <v>11</v>
      </c>
      <c r="H699" t="s">
        <v>95</v>
      </c>
      <c r="I699" t="s">
        <v>38</v>
      </c>
      <c r="J699" t="s">
        <v>56</v>
      </c>
      <c r="K699" t="s">
        <v>31</v>
      </c>
      <c r="L699" s="1">
        <v>39330</v>
      </c>
      <c r="M699" s="2">
        <f t="shared" si="30"/>
        <v>2007</v>
      </c>
      <c r="N699" s="3">
        <f t="shared" si="31"/>
        <v>9</v>
      </c>
      <c r="O699" s="3">
        <f t="shared" si="32"/>
        <v>5</v>
      </c>
      <c r="P699">
        <v>183239</v>
      </c>
      <c r="Q699">
        <f>Employee_Data[[#This Row],[Annual Salary]] * (1 + Employee_Data[[#This Row],[Bonus %]])</f>
        <v>241875.48</v>
      </c>
      <c r="R699">
        <v>0.32</v>
      </c>
      <c r="S699" t="s">
        <v>23</v>
      </c>
      <c r="T699" t="s">
        <v>24</v>
      </c>
      <c r="U699" s="1"/>
    </row>
    <row r="700" spans="1:21" x14ac:dyDescent="0.25">
      <c r="A700" t="s">
        <v>943</v>
      </c>
      <c r="B700" t="s">
        <v>582</v>
      </c>
      <c r="C700" t="s">
        <v>122</v>
      </c>
      <c r="D700" t="str">
        <f>CONCATENATE(Employee_Data[[#This Row],[First Name]]," ",Employee_Data[[#This Row],[Last Name]])</f>
        <v>Kinsley Dixon</v>
      </c>
      <c r="E700" t="s">
        <v>18</v>
      </c>
      <c r="F700">
        <v>28</v>
      </c>
      <c r="G700">
        <f>Constante!$A$2-Employee_Data[[#This Row],[Age]]</f>
        <v>37</v>
      </c>
      <c r="H700" t="s">
        <v>64</v>
      </c>
      <c r="I700" t="s">
        <v>69</v>
      </c>
      <c r="J700" t="s">
        <v>30</v>
      </c>
      <c r="K700" t="s">
        <v>40</v>
      </c>
      <c r="L700" s="1">
        <v>43610</v>
      </c>
      <c r="M700" s="2">
        <f t="shared" si="30"/>
        <v>2019</v>
      </c>
      <c r="N700" s="3">
        <f t="shared" si="31"/>
        <v>5</v>
      </c>
      <c r="O700" s="3">
        <f t="shared" si="32"/>
        <v>25</v>
      </c>
      <c r="P700">
        <v>45819</v>
      </c>
      <c r="Q700">
        <f>Employee_Data[[#This Row],[Annual Salary]] * (1 + Employee_Data[[#This Row],[Bonus %]])</f>
        <v>45819</v>
      </c>
      <c r="R700">
        <v>0</v>
      </c>
      <c r="S700" t="s">
        <v>23</v>
      </c>
      <c r="T700" t="s">
        <v>65</v>
      </c>
      <c r="U700" s="1"/>
    </row>
    <row r="701" spans="1:21" x14ac:dyDescent="0.25">
      <c r="A701" t="s">
        <v>1173</v>
      </c>
      <c r="B701" t="s">
        <v>235</v>
      </c>
      <c r="C701" t="s">
        <v>155</v>
      </c>
      <c r="D701" t="str">
        <f>CONCATENATE(Employee_Data[[#This Row],[First Name]]," ",Employee_Data[[#This Row],[Last Name]])</f>
        <v>Natalia Vu</v>
      </c>
      <c r="E701" t="s">
        <v>18</v>
      </c>
      <c r="F701">
        <v>54</v>
      </c>
      <c r="G701">
        <f>Constante!$A$2-Employee_Data[[#This Row],[Age]]</f>
        <v>11</v>
      </c>
      <c r="H701" t="s">
        <v>64</v>
      </c>
      <c r="I701" t="s">
        <v>69</v>
      </c>
      <c r="J701" t="s">
        <v>21</v>
      </c>
      <c r="K701" t="s">
        <v>31</v>
      </c>
      <c r="L701" s="1">
        <v>39080</v>
      </c>
      <c r="M701" s="2">
        <f t="shared" si="30"/>
        <v>2006</v>
      </c>
      <c r="N701" s="3">
        <f t="shared" si="31"/>
        <v>12</v>
      </c>
      <c r="O701" s="3">
        <f t="shared" si="32"/>
        <v>29</v>
      </c>
      <c r="P701">
        <v>55518</v>
      </c>
      <c r="Q701">
        <f>Employee_Data[[#This Row],[Annual Salary]] * (1 + Employee_Data[[#This Row],[Bonus %]])</f>
        <v>55518</v>
      </c>
      <c r="R701">
        <v>0</v>
      </c>
      <c r="S701" t="s">
        <v>23</v>
      </c>
      <c r="T701" t="s">
        <v>105</v>
      </c>
      <c r="U701" s="1"/>
    </row>
    <row r="702" spans="1:21" x14ac:dyDescent="0.25">
      <c r="A702" t="s">
        <v>1174</v>
      </c>
      <c r="B702" t="s">
        <v>681</v>
      </c>
      <c r="C702" t="s">
        <v>294</v>
      </c>
      <c r="D702" t="str">
        <f>CONCATENATE(Employee_Data[[#This Row],[First Name]]," ",Employee_Data[[#This Row],[Last Name]])</f>
        <v>Julia Mai</v>
      </c>
      <c r="E702" t="s">
        <v>18</v>
      </c>
      <c r="F702">
        <v>50</v>
      </c>
      <c r="G702">
        <f>Constante!$A$2-Employee_Data[[#This Row],[Age]]</f>
        <v>15</v>
      </c>
      <c r="H702" t="s">
        <v>60</v>
      </c>
      <c r="I702" t="s">
        <v>96</v>
      </c>
      <c r="J702" t="s">
        <v>30</v>
      </c>
      <c r="K702" t="s">
        <v>31</v>
      </c>
      <c r="L702" s="1">
        <v>40979</v>
      </c>
      <c r="M702" s="2">
        <f t="shared" si="30"/>
        <v>2012</v>
      </c>
      <c r="N702" s="3">
        <f t="shared" si="31"/>
        <v>3</v>
      </c>
      <c r="O702" s="3">
        <f t="shared" si="32"/>
        <v>11</v>
      </c>
      <c r="P702">
        <v>108134</v>
      </c>
      <c r="Q702">
        <f>Employee_Data[[#This Row],[Annual Salary]] * (1 + Employee_Data[[#This Row],[Bonus %]])</f>
        <v>118947.40000000001</v>
      </c>
      <c r="R702">
        <v>0.1</v>
      </c>
      <c r="S702" t="s">
        <v>32</v>
      </c>
      <c r="T702" t="s">
        <v>88</v>
      </c>
      <c r="U702" s="1"/>
    </row>
    <row r="703" spans="1:21" x14ac:dyDescent="0.25">
      <c r="A703" t="s">
        <v>1175</v>
      </c>
      <c r="B703" t="s">
        <v>78</v>
      </c>
      <c r="C703" t="s">
        <v>632</v>
      </c>
      <c r="D703" t="str">
        <f>CONCATENATE(Employee_Data[[#This Row],[First Name]]," ",Employee_Data[[#This Row],[Last Name]])</f>
        <v>Camila Evans</v>
      </c>
      <c r="E703" t="s">
        <v>18</v>
      </c>
      <c r="F703">
        <v>55</v>
      </c>
      <c r="G703">
        <f>Constante!$A$2-Employee_Data[[#This Row],[Age]]</f>
        <v>10</v>
      </c>
      <c r="H703" t="s">
        <v>60</v>
      </c>
      <c r="I703" t="s">
        <v>96</v>
      </c>
      <c r="J703" t="s">
        <v>21</v>
      </c>
      <c r="K703" t="s">
        <v>22</v>
      </c>
      <c r="L703" s="1">
        <v>33958</v>
      </c>
      <c r="M703" s="2">
        <f t="shared" si="30"/>
        <v>1992</v>
      </c>
      <c r="N703" s="3">
        <f t="shared" si="31"/>
        <v>12</v>
      </c>
      <c r="O703" s="3">
        <f t="shared" si="32"/>
        <v>20</v>
      </c>
      <c r="P703">
        <v>11395</v>
      </c>
      <c r="Q703">
        <f>Employee_Data[[#This Row],[Annual Salary]] * (1 + Employee_Data[[#This Row],[Bonus %]])</f>
        <v>12420.550000000001</v>
      </c>
      <c r="R703">
        <v>0.09</v>
      </c>
      <c r="S703" t="s">
        <v>23</v>
      </c>
      <c r="T703" t="s">
        <v>65</v>
      </c>
      <c r="U703" s="1"/>
    </row>
    <row r="704" spans="1:21" x14ac:dyDescent="0.25">
      <c r="A704" t="s">
        <v>975</v>
      </c>
      <c r="B704" t="s">
        <v>246</v>
      </c>
      <c r="C704" t="s">
        <v>395</v>
      </c>
      <c r="D704" t="str">
        <f>CONCATENATE(Employee_Data[[#This Row],[First Name]]," ",Employee_Data[[#This Row],[Last Name]])</f>
        <v>Everly Lai</v>
      </c>
      <c r="E704" t="s">
        <v>18</v>
      </c>
      <c r="F704">
        <v>52</v>
      </c>
      <c r="G704">
        <f>Constante!$A$2-Employee_Data[[#This Row],[Age]]</f>
        <v>13</v>
      </c>
      <c r="H704" t="s">
        <v>95</v>
      </c>
      <c r="I704" t="s">
        <v>96</v>
      </c>
      <c r="J704" t="s">
        <v>39</v>
      </c>
      <c r="K704" t="s">
        <v>31</v>
      </c>
      <c r="L704" s="1">
        <v>35886</v>
      </c>
      <c r="M704" s="2">
        <f t="shared" si="30"/>
        <v>1998</v>
      </c>
      <c r="N704" s="3">
        <f t="shared" si="31"/>
        <v>4</v>
      </c>
      <c r="O704" s="3">
        <f t="shared" si="32"/>
        <v>1</v>
      </c>
      <c r="P704">
        <v>182035</v>
      </c>
      <c r="Q704">
        <f>Employee_Data[[#This Row],[Annual Salary]] * (1 + Employee_Data[[#This Row],[Bonus %]])</f>
        <v>236645.5</v>
      </c>
      <c r="R704">
        <v>0.3</v>
      </c>
      <c r="S704" t="s">
        <v>23</v>
      </c>
      <c r="T704" t="s">
        <v>41</v>
      </c>
      <c r="U704" s="1"/>
    </row>
    <row r="705" spans="1:21" x14ac:dyDescent="0.25">
      <c r="A705" t="s">
        <v>251</v>
      </c>
      <c r="B705" t="s">
        <v>107</v>
      </c>
      <c r="C705" t="s">
        <v>688</v>
      </c>
      <c r="D705" t="str">
        <f>CONCATENATE(Employee_Data[[#This Row],[First Name]]," ",Employee_Data[[#This Row],[Last Name]])</f>
        <v>Adam He</v>
      </c>
      <c r="E705" t="s">
        <v>28</v>
      </c>
      <c r="F705">
        <v>35</v>
      </c>
      <c r="G705">
        <f>Constante!$A$2-Employee_Data[[#This Row],[Age]]</f>
        <v>30</v>
      </c>
      <c r="H705" t="s">
        <v>37</v>
      </c>
      <c r="I705" t="s">
        <v>69</v>
      </c>
      <c r="J705" t="s">
        <v>39</v>
      </c>
      <c r="K705" t="s">
        <v>31</v>
      </c>
      <c r="L705" s="1">
        <v>42963</v>
      </c>
      <c r="M705" s="2">
        <f t="shared" si="30"/>
        <v>2017</v>
      </c>
      <c r="N705" s="3">
        <f t="shared" si="31"/>
        <v>8</v>
      </c>
      <c r="O705" s="3">
        <f t="shared" si="32"/>
        <v>16</v>
      </c>
      <c r="P705">
        <v>181356</v>
      </c>
      <c r="Q705">
        <f>Employee_Data[[#This Row],[Annual Salary]] * (1 + Employee_Data[[#This Row],[Bonus %]])</f>
        <v>223067.88</v>
      </c>
      <c r="R705">
        <v>0.23</v>
      </c>
      <c r="S705" t="s">
        <v>32</v>
      </c>
      <c r="T705" t="s">
        <v>140</v>
      </c>
      <c r="U705" s="1"/>
    </row>
    <row r="706" spans="1:21" x14ac:dyDescent="0.25">
      <c r="A706" t="s">
        <v>1176</v>
      </c>
      <c r="B706" t="s">
        <v>382</v>
      </c>
      <c r="C706" t="s">
        <v>557</v>
      </c>
      <c r="D706" t="str">
        <f>CONCATENATE(Employee_Data[[#This Row],[First Name]]," ",Employee_Data[[#This Row],[Last Name]])</f>
        <v>Vivian Hunter</v>
      </c>
      <c r="E706" t="s">
        <v>18</v>
      </c>
      <c r="F706">
        <v>26</v>
      </c>
      <c r="G706">
        <f>Constante!$A$2-Employee_Data[[#This Row],[Age]]</f>
        <v>39</v>
      </c>
      <c r="H706" t="s">
        <v>54</v>
      </c>
      <c r="I706" t="s">
        <v>55</v>
      </c>
      <c r="J706" t="s">
        <v>56</v>
      </c>
      <c r="K706" t="s">
        <v>22</v>
      </c>
      <c r="L706" s="1">
        <v>43698</v>
      </c>
      <c r="M706" s="2">
        <f t="shared" ref="M706:M769" si="33">YEAR(L706)</f>
        <v>2019</v>
      </c>
      <c r="N706" s="3">
        <f t="shared" ref="N706:N769" si="34">MONTH(L706)</f>
        <v>8</v>
      </c>
      <c r="O706" s="3">
        <f t="shared" ref="O706:O769" si="35">DAY(L706)</f>
        <v>21</v>
      </c>
      <c r="P706">
        <v>66084</v>
      </c>
      <c r="Q706">
        <f>Employee_Data[[#This Row],[Annual Salary]] * (1 + Employee_Data[[#This Row],[Bonus %]])</f>
        <v>66084</v>
      </c>
      <c r="R706">
        <v>0</v>
      </c>
      <c r="S706" t="s">
        <v>23</v>
      </c>
      <c r="T706" t="s">
        <v>24</v>
      </c>
      <c r="U706" s="1"/>
    </row>
    <row r="707" spans="1:21" x14ac:dyDescent="0.25">
      <c r="A707" t="s">
        <v>1177</v>
      </c>
      <c r="B707" t="s">
        <v>201</v>
      </c>
      <c r="C707" t="s">
        <v>1160</v>
      </c>
      <c r="D707" t="str">
        <f>CONCATENATE(Employee_Data[[#This Row],[First Name]]," ",Employee_Data[[#This Row],[Last Name]])</f>
        <v>Lucy Avila</v>
      </c>
      <c r="E707" t="s">
        <v>18</v>
      </c>
      <c r="F707">
        <v>43</v>
      </c>
      <c r="G707">
        <f>Constante!$A$2-Employee_Data[[#This Row],[Age]]</f>
        <v>22</v>
      </c>
      <c r="H707" t="s">
        <v>432</v>
      </c>
      <c r="I707" t="s">
        <v>20</v>
      </c>
      <c r="J707" t="s">
        <v>39</v>
      </c>
      <c r="K707" t="s">
        <v>102</v>
      </c>
      <c r="L707" s="1">
        <v>40290</v>
      </c>
      <c r="M707" s="2">
        <f t="shared" si="33"/>
        <v>2010</v>
      </c>
      <c r="N707" s="3">
        <f t="shared" si="34"/>
        <v>4</v>
      </c>
      <c r="O707" s="3">
        <f t="shared" si="35"/>
        <v>22</v>
      </c>
      <c r="P707">
        <v>76912</v>
      </c>
      <c r="Q707">
        <f>Employee_Data[[#This Row],[Annual Salary]] * (1 + Employee_Data[[#This Row],[Bonus %]])</f>
        <v>76912</v>
      </c>
      <c r="R707">
        <v>0</v>
      </c>
      <c r="S707" t="s">
        <v>112</v>
      </c>
      <c r="T707" t="s">
        <v>265</v>
      </c>
      <c r="U707" s="1"/>
    </row>
    <row r="708" spans="1:21" x14ac:dyDescent="0.25">
      <c r="A708" t="s">
        <v>1178</v>
      </c>
      <c r="B708" t="s">
        <v>905</v>
      </c>
      <c r="C708" t="s">
        <v>638</v>
      </c>
      <c r="D708" t="str">
        <f>CONCATENATE(Employee_Data[[#This Row],[First Name]]," ",Employee_Data[[#This Row],[Last Name]])</f>
        <v>Eliana Li</v>
      </c>
      <c r="E708" t="s">
        <v>18</v>
      </c>
      <c r="F708">
        <v>63</v>
      </c>
      <c r="G708">
        <f>Constante!$A$2-Employee_Data[[#This Row],[Age]]</f>
        <v>2</v>
      </c>
      <c r="H708" t="s">
        <v>271</v>
      </c>
      <c r="I708" t="s">
        <v>81</v>
      </c>
      <c r="J708" t="s">
        <v>21</v>
      </c>
      <c r="K708" t="s">
        <v>31</v>
      </c>
      <c r="L708" s="1">
        <v>43227</v>
      </c>
      <c r="M708" s="2">
        <f t="shared" si="33"/>
        <v>2018</v>
      </c>
      <c r="N708" s="3">
        <f t="shared" si="34"/>
        <v>5</v>
      </c>
      <c r="O708" s="3">
        <f t="shared" si="35"/>
        <v>7</v>
      </c>
      <c r="P708">
        <v>67987</v>
      </c>
      <c r="Q708">
        <f>Employee_Data[[#This Row],[Annual Salary]] * (1 + Employee_Data[[#This Row],[Bonus %]])</f>
        <v>67987</v>
      </c>
      <c r="R708">
        <v>0</v>
      </c>
      <c r="S708" t="s">
        <v>23</v>
      </c>
      <c r="T708" t="s">
        <v>65</v>
      </c>
      <c r="U708" s="1"/>
    </row>
    <row r="709" spans="1:21" x14ac:dyDescent="0.25">
      <c r="A709" t="s">
        <v>1179</v>
      </c>
      <c r="B709" t="s">
        <v>118</v>
      </c>
      <c r="C709" t="s">
        <v>601</v>
      </c>
      <c r="D709" t="str">
        <f>CONCATENATE(Employee_Data[[#This Row],[First Name]]," ",Employee_Data[[#This Row],[Last Name]])</f>
        <v>Logan Mitchell</v>
      </c>
      <c r="E709" t="s">
        <v>28</v>
      </c>
      <c r="F709">
        <v>65</v>
      </c>
      <c r="G709">
        <f>Constante!$A$2-Employee_Data[[#This Row],[Age]]</f>
        <v>0</v>
      </c>
      <c r="H709" t="s">
        <v>153</v>
      </c>
      <c r="I709" t="s">
        <v>96</v>
      </c>
      <c r="J709" t="s">
        <v>30</v>
      </c>
      <c r="K709" t="s">
        <v>40</v>
      </c>
      <c r="L709" s="1">
        <v>38584</v>
      </c>
      <c r="M709" s="2">
        <f t="shared" si="33"/>
        <v>2005</v>
      </c>
      <c r="N709" s="3">
        <f t="shared" si="34"/>
        <v>8</v>
      </c>
      <c r="O709" s="3">
        <f t="shared" si="35"/>
        <v>20</v>
      </c>
      <c r="P709">
        <v>59833</v>
      </c>
      <c r="Q709">
        <f>Employee_Data[[#This Row],[Annual Salary]] * (1 + Employee_Data[[#This Row],[Bonus %]])</f>
        <v>59833</v>
      </c>
      <c r="R709">
        <v>0</v>
      </c>
      <c r="S709" t="s">
        <v>23</v>
      </c>
      <c r="T709" t="s">
        <v>105</v>
      </c>
      <c r="U709" s="1"/>
    </row>
    <row r="710" spans="1:21" x14ac:dyDescent="0.25">
      <c r="A710" t="s">
        <v>1180</v>
      </c>
      <c r="B710" t="s">
        <v>149</v>
      </c>
      <c r="C710" t="s">
        <v>27</v>
      </c>
      <c r="D710" t="str">
        <f>CONCATENATE(Employee_Data[[#This Row],[First Name]]," ",Employee_Data[[#This Row],[Last Name]])</f>
        <v>Dominic Dinh</v>
      </c>
      <c r="E710" t="s">
        <v>28</v>
      </c>
      <c r="F710">
        <v>45</v>
      </c>
      <c r="G710">
        <f>Constante!$A$2-Employee_Data[[#This Row],[Age]]</f>
        <v>20</v>
      </c>
      <c r="H710" t="s">
        <v>19</v>
      </c>
      <c r="I710" t="s">
        <v>96</v>
      </c>
      <c r="J710" t="s">
        <v>39</v>
      </c>
      <c r="K710" t="s">
        <v>31</v>
      </c>
      <c r="L710" s="1">
        <v>38453</v>
      </c>
      <c r="M710" s="2">
        <f t="shared" si="33"/>
        <v>2005</v>
      </c>
      <c r="N710" s="3">
        <f t="shared" si="34"/>
        <v>4</v>
      </c>
      <c r="O710" s="3">
        <f t="shared" si="35"/>
        <v>11</v>
      </c>
      <c r="P710">
        <v>128468</v>
      </c>
      <c r="Q710">
        <f>Employee_Data[[#This Row],[Annual Salary]] * (1 + Employee_Data[[#This Row],[Bonus %]])</f>
        <v>142599.48000000001</v>
      </c>
      <c r="R710">
        <v>0.11</v>
      </c>
      <c r="S710" t="s">
        <v>23</v>
      </c>
      <c r="T710" t="s">
        <v>41</v>
      </c>
      <c r="U710" s="1"/>
    </row>
    <row r="711" spans="1:21" x14ac:dyDescent="0.25">
      <c r="A711" t="s">
        <v>625</v>
      </c>
      <c r="B711" t="s">
        <v>452</v>
      </c>
      <c r="C711" t="s">
        <v>616</v>
      </c>
      <c r="D711" t="str">
        <f>CONCATENATE(Employee_Data[[#This Row],[First Name]]," ",Employee_Data[[#This Row],[Last Name]])</f>
        <v>Lucas Daniels</v>
      </c>
      <c r="E711" t="s">
        <v>28</v>
      </c>
      <c r="F711">
        <v>42</v>
      </c>
      <c r="G711">
        <f>Constante!$A$2-Employee_Data[[#This Row],[Age]]</f>
        <v>23</v>
      </c>
      <c r="H711" t="s">
        <v>60</v>
      </c>
      <c r="I711" t="s">
        <v>55</v>
      </c>
      <c r="J711" t="s">
        <v>56</v>
      </c>
      <c r="K711" t="s">
        <v>22</v>
      </c>
      <c r="L711" s="1">
        <v>40692</v>
      </c>
      <c r="M711" s="2">
        <f t="shared" si="33"/>
        <v>2011</v>
      </c>
      <c r="N711" s="3">
        <f t="shared" si="34"/>
        <v>5</v>
      </c>
      <c r="O711" s="3">
        <f t="shared" si="35"/>
        <v>29</v>
      </c>
      <c r="P711">
        <v>10244</v>
      </c>
      <c r="Q711">
        <f>Employee_Data[[#This Row],[Annual Salary]] * (1 + Employee_Data[[#This Row],[Bonus %]])</f>
        <v>10858.640000000001</v>
      </c>
      <c r="R711">
        <v>0.06</v>
      </c>
      <c r="S711" t="s">
        <v>23</v>
      </c>
      <c r="T711" t="s">
        <v>41</v>
      </c>
      <c r="U711" s="1"/>
    </row>
    <row r="712" spans="1:21" x14ac:dyDescent="0.25">
      <c r="A712" t="s">
        <v>1181</v>
      </c>
      <c r="B712" t="s">
        <v>350</v>
      </c>
      <c r="C712" t="s">
        <v>193</v>
      </c>
      <c r="D712" t="str">
        <f>CONCATENATE(Employee_Data[[#This Row],[First Name]]," ",Employee_Data[[#This Row],[Last Name]])</f>
        <v>Andrew Holmes</v>
      </c>
      <c r="E712" t="s">
        <v>28</v>
      </c>
      <c r="F712">
        <v>59</v>
      </c>
      <c r="G712">
        <f>Constante!$A$2-Employee_Data[[#This Row],[Age]]</f>
        <v>6</v>
      </c>
      <c r="H712" t="s">
        <v>95</v>
      </c>
      <c r="I712" t="s">
        <v>20</v>
      </c>
      <c r="J712" t="s">
        <v>39</v>
      </c>
      <c r="K712" t="s">
        <v>22</v>
      </c>
      <c r="L712" s="1">
        <v>40542</v>
      </c>
      <c r="M712" s="2">
        <f t="shared" si="33"/>
        <v>2010</v>
      </c>
      <c r="N712" s="3">
        <f t="shared" si="34"/>
        <v>12</v>
      </c>
      <c r="O712" s="3">
        <f t="shared" si="35"/>
        <v>30</v>
      </c>
      <c r="P712">
        <v>246619</v>
      </c>
      <c r="Q712">
        <f>Employee_Data[[#This Row],[Annual Salary]] * (1 + Employee_Data[[#This Row],[Bonus %]])</f>
        <v>335401.83999999997</v>
      </c>
      <c r="R712">
        <v>0.36</v>
      </c>
      <c r="S712" t="s">
        <v>23</v>
      </c>
      <c r="T712" t="s">
        <v>65</v>
      </c>
      <c r="U712" s="1"/>
    </row>
    <row r="713" spans="1:21" x14ac:dyDescent="0.25">
      <c r="A713" t="s">
        <v>1182</v>
      </c>
      <c r="B713" t="s">
        <v>681</v>
      </c>
      <c r="C713" t="s">
        <v>460</v>
      </c>
      <c r="D713" t="str">
        <f>CONCATENATE(Employee_Data[[#This Row],[First Name]]," ",Employee_Data[[#This Row],[Last Name]])</f>
        <v>Julia Sandoval</v>
      </c>
      <c r="E713" t="s">
        <v>18</v>
      </c>
      <c r="F713">
        <v>42</v>
      </c>
      <c r="G713">
        <f>Constante!$A$2-Employee_Data[[#This Row],[Age]]</f>
        <v>23</v>
      </c>
      <c r="H713" t="s">
        <v>60</v>
      </c>
      <c r="I713" t="s">
        <v>76</v>
      </c>
      <c r="J713" t="s">
        <v>56</v>
      </c>
      <c r="K713" t="s">
        <v>102</v>
      </c>
      <c r="L713" s="1">
        <v>43058</v>
      </c>
      <c r="M713" s="2">
        <f t="shared" si="33"/>
        <v>2017</v>
      </c>
      <c r="N713" s="3">
        <f t="shared" si="34"/>
        <v>11</v>
      </c>
      <c r="O713" s="3">
        <f t="shared" si="35"/>
        <v>19</v>
      </c>
      <c r="P713">
        <v>101143</v>
      </c>
      <c r="Q713">
        <f>Employee_Data[[#This Row],[Annual Salary]] * (1 + Employee_Data[[#This Row],[Bonus %]])</f>
        <v>107211.58</v>
      </c>
      <c r="R713">
        <v>0.06</v>
      </c>
      <c r="S713" t="s">
        <v>23</v>
      </c>
      <c r="T713" t="s">
        <v>65</v>
      </c>
      <c r="U713" s="1"/>
    </row>
    <row r="714" spans="1:21" x14ac:dyDescent="0.25">
      <c r="A714" t="s">
        <v>1183</v>
      </c>
      <c r="B714" t="s">
        <v>181</v>
      </c>
      <c r="C714" t="s">
        <v>1184</v>
      </c>
      <c r="D714" t="str">
        <f>CONCATENATE(Employee_Data[[#This Row],[First Name]]," ",Employee_Data[[#This Row],[Last Name]])</f>
        <v>Kennedy Vargas</v>
      </c>
      <c r="E714" t="s">
        <v>18</v>
      </c>
      <c r="F714">
        <v>45</v>
      </c>
      <c r="G714">
        <f>Constante!$A$2-Employee_Data[[#This Row],[Age]]</f>
        <v>20</v>
      </c>
      <c r="H714" t="s">
        <v>228</v>
      </c>
      <c r="I714" t="s">
        <v>76</v>
      </c>
      <c r="J714" t="s">
        <v>30</v>
      </c>
      <c r="K714" t="s">
        <v>102</v>
      </c>
      <c r="L714" s="1">
        <v>38639</v>
      </c>
      <c r="M714" s="2">
        <f t="shared" si="33"/>
        <v>2005</v>
      </c>
      <c r="N714" s="3">
        <f t="shared" si="34"/>
        <v>10</v>
      </c>
      <c r="O714" s="3">
        <f t="shared" si="35"/>
        <v>14</v>
      </c>
      <c r="P714">
        <v>51404</v>
      </c>
      <c r="Q714">
        <f>Employee_Data[[#This Row],[Annual Salary]] * (1 + Employee_Data[[#This Row],[Bonus %]])</f>
        <v>51404</v>
      </c>
      <c r="R714">
        <v>0</v>
      </c>
      <c r="S714" t="s">
        <v>112</v>
      </c>
      <c r="T714" t="s">
        <v>113</v>
      </c>
      <c r="U714" s="1">
        <v>40153</v>
      </c>
    </row>
    <row r="715" spans="1:21" x14ac:dyDescent="0.25">
      <c r="A715" t="s">
        <v>1185</v>
      </c>
      <c r="B715" t="s">
        <v>264</v>
      </c>
      <c r="C715" t="s">
        <v>404</v>
      </c>
      <c r="D715" t="str">
        <f>CONCATENATE(Employee_Data[[#This Row],[First Name]]," ",Employee_Data[[#This Row],[Last Name]])</f>
        <v>Thomas Williams</v>
      </c>
      <c r="E715" t="s">
        <v>28</v>
      </c>
      <c r="F715">
        <v>45</v>
      </c>
      <c r="G715">
        <f>Constante!$A$2-Employee_Data[[#This Row],[Age]]</f>
        <v>20</v>
      </c>
      <c r="H715" t="s">
        <v>218</v>
      </c>
      <c r="I715" t="s">
        <v>81</v>
      </c>
      <c r="J715" t="s">
        <v>39</v>
      </c>
      <c r="K715" t="s">
        <v>40</v>
      </c>
      <c r="L715" s="1">
        <v>42329</v>
      </c>
      <c r="M715" s="2">
        <f t="shared" si="33"/>
        <v>2015</v>
      </c>
      <c r="N715" s="3">
        <f t="shared" si="34"/>
        <v>11</v>
      </c>
      <c r="O715" s="3">
        <f t="shared" si="35"/>
        <v>21</v>
      </c>
      <c r="P715">
        <v>87292</v>
      </c>
      <c r="Q715">
        <f>Employee_Data[[#This Row],[Annual Salary]] * (1 + Employee_Data[[#This Row],[Bonus %]])</f>
        <v>87292</v>
      </c>
      <c r="R715">
        <v>0</v>
      </c>
      <c r="S715" t="s">
        <v>23</v>
      </c>
      <c r="T715" t="s">
        <v>105</v>
      </c>
      <c r="U715" s="1"/>
    </row>
    <row r="716" spans="1:21" x14ac:dyDescent="0.25">
      <c r="A716" t="s">
        <v>1186</v>
      </c>
      <c r="B716" t="s">
        <v>774</v>
      </c>
      <c r="C716" t="s">
        <v>270</v>
      </c>
      <c r="D716" t="str">
        <f>CONCATENATE(Employee_Data[[#This Row],[First Name]]," ",Employee_Data[[#This Row],[Last Name]])</f>
        <v>Raelynn Hong</v>
      </c>
      <c r="E716" t="s">
        <v>18</v>
      </c>
      <c r="F716">
        <v>28</v>
      </c>
      <c r="G716">
        <f>Constante!$A$2-Employee_Data[[#This Row],[Age]]</f>
        <v>37</v>
      </c>
      <c r="H716" t="s">
        <v>37</v>
      </c>
      <c r="I716" t="s">
        <v>96</v>
      </c>
      <c r="J716" t="s">
        <v>39</v>
      </c>
      <c r="K716" t="s">
        <v>31</v>
      </c>
      <c r="L716" s="1">
        <v>43810</v>
      </c>
      <c r="M716" s="2">
        <f t="shared" si="33"/>
        <v>2019</v>
      </c>
      <c r="N716" s="3">
        <f t="shared" si="34"/>
        <v>12</v>
      </c>
      <c r="O716" s="3">
        <f t="shared" si="35"/>
        <v>11</v>
      </c>
      <c r="P716">
        <v>182321</v>
      </c>
      <c r="Q716">
        <f>Employee_Data[[#This Row],[Annual Salary]] * (1 + Employee_Data[[#This Row],[Bonus %]])</f>
        <v>233370.88</v>
      </c>
      <c r="R716">
        <v>0.28000000000000003</v>
      </c>
      <c r="S716" t="s">
        <v>32</v>
      </c>
      <c r="T716" t="s">
        <v>140</v>
      </c>
      <c r="U716" s="1"/>
    </row>
    <row r="717" spans="1:21" x14ac:dyDescent="0.25">
      <c r="A717" t="s">
        <v>1116</v>
      </c>
      <c r="B717" t="s">
        <v>83</v>
      </c>
      <c r="C717" t="s">
        <v>397</v>
      </c>
      <c r="D717" t="str">
        <f>CONCATENATE(Employee_Data[[#This Row],[First Name]]," ",Employee_Data[[#This Row],[Last Name]])</f>
        <v>Eli Reed</v>
      </c>
      <c r="E717" t="s">
        <v>28</v>
      </c>
      <c r="F717">
        <v>51</v>
      </c>
      <c r="G717">
        <f>Constante!$A$2-Employee_Data[[#This Row],[Age]]</f>
        <v>14</v>
      </c>
      <c r="H717" t="s">
        <v>392</v>
      </c>
      <c r="I717" t="s">
        <v>20</v>
      </c>
      <c r="J717" t="s">
        <v>56</v>
      </c>
      <c r="K717" t="s">
        <v>40</v>
      </c>
      <c r="L717" s="1">
        <v>41697</v>
      </c>
      <c r="M717" s="2">
        <f t="shared" si="33"/>
        <v>2014</v>
      </c>
      <c r="N717" s="3">
        <f t="shared" si="34"/>
        <v>2</v>
      </c>
      <c r="O717" s="3">
        <f t="shared" si="35"/>
        <v>27</v>
      </c>
      <c r="P717">
        <v>53929</v>
      </c>
      <c r="Q717">
        <f>Employee_Data[[#This Row],[Annual Salary]] * (1 + Employee_Data[[#This Row],[Bonus %]])</f>
        <v>53929</v>
      </c>
      <c r="R717">
        <v>0</v>
      </c>
      <c r="S717" t="s">
        <v>23</v>
      </c>
      <c r="T717" t="s">
        <v>65</v>
      </c>
      <c r="U717" s="1">
        <v>43091</v>
      </c>
    </row>
    <row r="718" spans="1:21" x14ac:dyDescent="0.25">
      <c r="A718" t="s">
        <v>1187</v>
      </c>
      <c r="B718" t="s">
        <v>996</v>
      </c>
      <c r="C718" t="s">
        <v>854</v>
      </c>
      <c r="D718" t="str">
        <f>CONCATENATE(Employee_Data[[#This Row],[First Name]]," ",Employee_Data[[#This Row],[Last Name]])</f>
        <v>Lyla Yoon</v>
      </c>
      <c r="E718" t="s">
        <v>18</v>
      </c>
      <c r="F718">
        <v>38</v>
      </c>
      <c r="G718">
        <f>Constante!$A$2-Employee_Data[[#This Row],[Age]]</f>
        <v>27</v>
      </c>
      <c r="H718" t="s">
        <v>95</v>
      </c>
      <c r="I718" t="s">
        <v>69</v>
      </c>
      <c r="J718" t="s">
        <v>30</v>
      </c>
      <c r="K718" t="s">
        <v>31</v>
      </c>
      <c r="L718" s="1">
        <v>41256</v>
      </c>
      <c r="M718" s="2">
        <f t="shared" si="33"/>
        <v>2012</v>
      </c>
      <c r="N718" s="3">
        <f t="shared" si="34"/>
        <v>12</v>
      </c>
      <c r="O718" s="3">
        <f t="shared" si="35"/>
        <v>13</v>
      </c>
      <c r="P718">
        <v>191571</v>
      </c>
      <c r="Q718">
        <f>Employee_Data[[#This Row],[Annual Salary]] * (1 + Employee_Data[[#This Row],[Bonus %]])</f>
        <v>252873.72</v>
      </c>
      <c r="R718">
        <v>0.32</v>
      </c>
      <c r="S718" t="s">
        <v>23</v>
      </c>
      <c r="T718" t="s">
        <v>47</v>
      </c>
      <c r="U718" s="1"/>
    </row>
    <row r="719" spans="1:21" x14ac:dyDescent="0.25">
      <c r="A719" t="s">
        <v>1188</v>
      </c>
      <c r="B719" t="s">
        <v>416</v>
      </c>
      <c r="C719" t="s">
        <v>532</v>
      </c>
      <c r="D719" t="str">
        <f>CONCATENATE(Employee_Data[[#This Row],[First Name]]," ",Employee_Data[[#This Row],[Last Name]])</f>
        <v>Hannah White</v>
      </c>
      <c r="E719" t="s">
        <v>18</v>
      </c>
      <c r="F719">
        <v>62</v>
      </c>
      <c r="G719">
        <f>Constante!$A$2-Employee_Data[[#This Row],[Age]]</f>
        <v>3</v>
      </c>
      <c r="H719" t="s">
        <v>19</v>
      </c>
      <c r="I719" t="s">
        <v>69</v>
      </c>
      <c r="J719" t="s">
        <v>56</v>
      </c>
      <c r="K719" t="s">
        <v>40</v>
      </c>
      <c r="L719" s="1">
        <v>39843</v>
      </c>
      <c r="M719" s="2">
        <f t="shared" si="33"/>
        <v>2009</v>
      </c>
      <c r="N719" s="3">
        <f t="shared" si="34"/>
        <v>1</v>
      </c>
      <c r="O719" s="3">
        <f t="shared" si="35"/>
        <v>30</v>
      </c>
      <c r="P719">
        <v>150555</v>
      </c>
      <c r="Q719">
        <f>Employee_Data[[#This Row],[Annual Salary]] * (1 + Employee_Data[[#This Row],[Bonus %]])</f>
        <v>170127.15</v>
      </c>
      <c r="R719">
        <v>0.13</v>
      </c>
      <c r="S719" t="s">
        <v>23</v>
      </c>
      <c r="T719" t="s">
        <v>50</v>
      </c>
      <c r="U719" s="1"/>
    </row>
    <row r="720" spans="1:21" x14ac:dyDescent="0.25">
      <c r="A720" t="s">
        <v>1189</v>
      </c>
      <c r="B720" t="s">
        <v>26</v>
      </c>
      <c r="C720" t="s">
        <v>94</v>
      </c>
      <c r="D720" t="str">
        <f>CONCATENATE(Employee_Data[[#This Row],[First Name]]," ",Employee_Data[[#This Row],[Last Name]])</f>
        <v>Theodore Xi</v>
      </c>
      <c r="E720" t="s">
        <v>28</v>
      </c>
      <c r="F720">
        <v>52</v>
      </c>
      <c r="G720">
        <f>Constante!$A$2-Employee_Data[[#This Row],[Age]]</f>
        <v>13</v>
      </c>
      <c r="H720" t="s">
        <v>60</v>
      </c>
      <c r="I720" t="s">
        <v>38</v>
      </c>
      <c r="J720" t="s">
        <v>56</v>
      </c>
      <c r="K720" t="s">
        <v>31</v>
      </c>
      <c r="L720" s="1">
        <v>40091</v>
      </c>
      <c r="M720" s="2">
        <f t="shared" si="33"/>
        <v>2009</v>
      </c>
      <c r="N720" s="3">
        <f t="shared" si="34"/>
        <v>10</v>
      </c>
      <c r="O720" s="3">
        <f t="shared" si="35"/>
        <v>5</v>
      </c>
      <c r="P720">
        <v>12289</v>
      </c>
      <c r="Q720">
        <f>Employee_Data[[#This Row],[Annual Salary]] * (1 + Employee_Data[[#This Row],[Bonus %]])</f>
        <v>13149.230000000001</v>
      </c>
      <c r="R720">
        <v>7.0000000000000007E-2</v>
      </c>
      <c r="S720" t="s">
        <v>32</v>
      </c>
      <c r="T720" t="s">
        <v>88</v>
      </c>
      <c r="U720" s="1"/>
    </row>
    <row r="721" spans="1:21" x14ac:dyDescent="0.25">
      <c r="A721" t="s">
        <v>1190</v>
      </c>
      <c r="B721" t="s">
        <v>657</v>
      </c>
      <c r="C721" t="s">
        <v>622</v>
      </c>
      <c r="D721" t="str">
        <f>CONCATENATE(Employee_Data[[#This Row],[First Name]]," ",Employee_Data[[#This Row],[Last Name]])</f>
        <v>Ezra Liang</v>
      </c>
      <c r="E721" t="s">
        <v>28</v>
      </c>
      <c r="F721">
        <v>52</v>
      </c>
      <c r="G721">
        <f>Constante!$A$2-Employee_Data[[#This Row],[Age]]</f>
        <v>13</v>
      </c>
      <c r="H721" t="s">
        <v>95</v>
      </c>
      <c r="I721" t="s">
        <v>38</v>
      </c>
      <c r="J721" t="s">
        <v>21</v>
      </c>
      <c r="K721" t="s">
        <v>31</v>
      </c>
      <c r="L721" s="1">
        <v>35576</v>
      </c>
      <c r="M721" s="2">
        <f t="shared" si="33"/>
        <v>1997</v>
      </c>
      <c r="N721" s="3">
        <f t="shared" si="34"/>
        <v>5</v>
      </c>
      <c r="O721" s="3">
        <f t="shared" si="35"/>
        <v>26</v>
      </c>
      <c r="P721">
        <v>216999</v>
      </c>
      <c r="Q721">
        <f>Employee_Data[[#This Row],[Annual Salary]] * (1 + Employee_Data[[#This Row],[Bonus %]])</f>
        <v>297288.63</v>
      </c>
      <c r="R721">
        <v>0.37</v>
      </c>
      <c r="S721" t="s">
        <v>23</v>
      </c>
      <c r="T721" t="s">
        <v>65</v>
      </c>
      <c r="U721" s="1"/>
    </row>
    <row r="722" spans="1:21" x14ac:dyDescent="0.25">
      <c r="A722" t="s">
        <v>1191</v>
      </c>
      <c r="B722" t="s">
        <v>344</v>
      </c>
      <c r="C722" t="s">
        <v>493</v>
      </c>
      <c r="D722" t="str">
        <f>CONCATENATE(Employee_Data[[#This Row],[First Name]]," ",Employee_Data[[#This Row],[Last Name]])</f>
        <v>Grayson Yee</v>
      </c>
      <c r="E722" t="s">
        <v>28</v>
      </c>
      <c r="F722">
        <v>48</v>
      </c>
      <c r="G722">
        <f>Constante!$A$2-Employee_Data[[#This Row],[Age]]</f>
        <v>17</v>
      </c>
      <c r="H722" t="s">
        <v>60</v>
      </c>
      <c r="I722" t="s">
        <v>76</v>
      </c>
      <c r="J722" t="s">
        <v>56</v>
      </c>
      <c r="K722" t="s">
        <v>31</v>
      </c>
      <c r="L722" s="1">
        <v>42201</v>
      </c>
      <c r="M722" s="2">
        <f t="shared" si="33"/>
        <v>2015</v>
      </c>
      <c r="N722" s="3">
        <f t="shared" si="34"/>
        <v>7</v>
      </c>
      <c r="O722" s="3">
        <f t="shared" si="35"/>
        <v>16</v>
      </c>
      <c r="P722">
        <v>110565</v>
      </c>
      <c r="Q722">
        <f>Employee_Data[[#This Row],[Annual Salary]] * (1 + Employee_Data[[#This Row],[Bonus %]])</f>
        <v>120515.85</v>
      </c>
      <c r="R722">
        <v>0.09</v>
      </c>
      <c r="S722" t="s">
        <v>32</v>
      </c>
      <c r="T722" t="s">
        <v>140</v>
      </c>
      <c r="U722" s="1"/>
    </row>
    <row r="723" spans="1:21" x14ac:dyDescent="0.25">
      <c r="A723" t="s">
        <v>1192</v>
      </c>
      <c r="B723" t="s">
        <v>83</v>
      </c>
      <c r="C723" t="s">
        <v>244</v>
      </c>
      <c r="D723" t="str">
        <f>CONCATENATE(Employee_Data[[#This Row],[First Name]]," ",Employee_Data[[#This Row],[Last Name]])</f>
        <v>Eli Richardson</v>
      </c>
      <c r="E723" t="s">
        <v>28</v>
      </c>
      <c r="F723">
        <v>38</v>
      </c>
      <c r="G723">
        <f>Constante!$A$2-Employee_Data[[#This Row],[Age]]</f>
        <v>27</v>
      </c>
      <c r="H723" t="s">
        <v>147</v>
      </c>
      <c r="I723" t="s">
        <v>20</v>
      </c>
      <c r="J723" t="s">
        <v>39</v>
      </c>
      <c r="K723" t="s">
        <v>40</v>
      </c>
      <c r="L723" s="1">
        <v>42113</v>
      </c>
      <c r="M723" s="2">
        <f t="shared" si="33"/>
        <v>2015</v>
      </c>
      <c r="N723" s="3">
        <f t="shared" si="34"/>
        <v>4</v>
      </c>
      <c r="O723" s="3">
        <f t="shared" si="35"/>
        <v>19</v>
      </c>
      <c r="P723">
        <v>48762</v>
      </c>
      <c r="Q723">
        <f>Employee_Data[[#This Row],[Annual Salary]] * (1 + Employee_Data[[#This Row],[Bonus %]])</f>
        <v>48762</v>
      </c>
      <c r="R723">
        <v>0</v>
      </c>
      <c r="S723" t="s">
        <v>23</v>
      </c>
      <c r="T723" t="s">
        <v>24</v>
      </c>
      <c r="U723" s="1"/>
    </row>
    <row r="724" spans="1:21" x14ac:dyDescent="0.25">
      <c r="A724" t="s">
        <v>1193</v>
      </c>
      <c r="B724" t="s">
        <v>648</v>
      </c>
      <c r="C724" t="s">
        <v>933</v>
      </c>
      <c r="D724" t="str">
        <f>CONCATENATE(Employee_Data[[#This Row],[First Name]]," ",Employee_Data[[#This Row],[Last Name]])</f>
        <v>Audrey Lee</v>
      </c>
      <c r="E724" t="s">
        <v>18</v>
      </c>
      <c r="F724">
        <v>51</v>
      </c>
      <c r="G724">
        <f>Constante!$A$2-Employee_Data[[#This Row],[Age]]</f>
        <v>14</v>
      </c>
      <c r="H724" t="s">
        <v>338</v>
      </c>
      <c r="I724" t="s">
        <v>81</v>
      </c>
      <c r="J724" t="s">
        <v>39</v>
      </c>
      <c r="K724" t="s">
        <v>31</v>
      </c>
      <c r="L724" s="1">
        <v>42777</v>
      </c>
      <c r="M724" s="2">
        <f t="shared" si="33"/>
        <v>2017</v>
      </c>
      <c r="N724" s="3">
        <f t="shared" si="34"/>
        <v>2</v>
      </c>
      <c r="O724" s="3">
        <f t="shared" si="35"/>
        <v>11</v>
      </c>
      <c r="P724">
        <v>87036</v>
      </c>
      <c r="Q724">
        <f>Employee_Data[[#This Row],[Annual Salary]] * (1 + Employee_Data[[#This Row],[Bonus %]])</f>
        <v>87036</v>
      </c>
      <c r="R724">
        <v>0</v>
      </c>
      <c r="S724" t="s">
        <v>32</v>
      </c>
      <c r="T724" t="s">
        <v>33</v>
      </c>
      <c r="U724" s="1"/>
    </row>
    <row r="725" spans="1:21" x14ac:dyDescent="0.25">
      <c r="A725" t="s">
        <v>1194</v>
      </c>
      <c r="B725" t="s">
        <v>462</v>
      </c>
      <c r="C725" t="s">
        <v>1126</v>
      </c>
      <c r="D725" t="str">
        <f>CONCATENATE(Employee_Data[[#This Row],[First Name]]," ",Employee_Data[[#This Row],[Last Name]])</f>
        <v>Jameson Allen</v>
      </c>
      <c r="E725" t="s">
        <v>28</v>
      </c>
      <c r="F725">
        <v>32</v>
      </c>
      <c r="G725">
        <f>Constante!$A$2-Employee_Data[[#This Row],[Age]]</f>
        <v>33</v>
      </c>
      <c r="H725" t="s">
        <v>37</v>
      </c>
      <c r="I725" t="s">
        <v>96</v>
      </c>
      <c r="J725" t="s">
        <v>39</v>
      </c>
      <c r="K725" t="s">
        <v>40</v>
      </c>
      <c r="L725" s="1">
        <v>42702</v>
      </c>
      <c r="M725" s="2">
        <f t="shared" si="33"/>
        <v>2016</v>
      </c>
      <c r="N725" s="3">
        <f t="shared" si="34"/>
        <v>11</v>
      </c>
      <c r="O725" s="3">
        <f t="shared" si="35"/>
        <v>28</v>
      </c>
      <c r="P725">
        <v>177443</v>
      </c>
      <c r="Q725">
        <f>Employee_Data[[#This Row],[Annual Salary]] * (1 + Employee_Data[[#This Row],[Bonus %]])</f>
        <v>205833.87999999998</v>
      </c>
      <c r="R725">
        <v>0.16</v>
      </c>
      <c r="S725" t="s">
        <v>23</v>
      </c>
      <c r="T725" t="s">
        <v>24</v>
      </c>
      <c r="U725" s="1"/>
    </row>
    <row r="726" spans="1:21" x14ac:dyDescent="0.25">
      <c r="A726" t="s">
        <v>1195</v>
      </c>
      <c r="B726" t="s">
        <v>302</v>
      </c>
      <c r="C726" t="s">
        <v>945</v>
      </c>
      <c r="D726" t="str">
        <f>CONCATENATE(Employee_Data[[#This Row],[First Name]]," ",Employee_Data[[#This Row],[Last Name]])</f>
        <v>Eliza Chen</v>
      </c>
      <c r="E726" t="s">
        <v>18</v>
      </c>
      <c r="F726">
        <v>36</v>
      </c>
      <c r="G726">
        <f>Constante!$A$2-Employee_Data[[#This Row],[Age]]</f>
        <v>29</v>
      </c>
      <c r="H726" t="s">
        <v>162</v>
      </c>
      <c r="I726" t="s">
        <v>20</v>
      </c>
      <c r="J726" t="s">
        <v>21</v>
      </c>
      <c r="K726" t="s">
        <v>31</v>
      </c>
      <c r="L726" s="1">
        <v>42489</v>
      </c>
      <c r="M726" s="2">
        <f t="shared" si="33"/>
        <v>2016</v>
      </c>
      <c r="N726" s="3">
        <f t="shared" si="34"/>
        <v>4</v>
      </c>
      <c r="O726" s="3">
        <f t="shared" si="35"/>
        <v>29</v>
      </c>
      <c r="P726">
        <v>75862</v>
      </c>
      <c r="Q726">
        <f>Employee_Data[[#This Row],[Annual Salary]] * (1 + Employee_Data[[#This Row],[Bonus %]])</f>
        <v>75862</v>
      </c>
      <c r="R726">
        <v>0</v>
      </c>
      <c r="S726" t="s">
        <v>23</v>
      </c>
      <c r="T726" t="s">
        <v>47</v>
      </c>
      <c r="U726" s="1"/>
    </row>
    <row r="727" spans="1:21" x14ac:dyDescent="0.25">
      <c r="A727" t="s">
        <v>1196</v>
      </c>
      <c r="B727" t="s">
        <v>996</v>
      </c>
      <c r="C727" t="s">
        <v>945</v>
      </c>
      <c r="D727" t="str">
        <f>CONCATENATE(Employee_Data[[#This Row],[First Name]]," ",Employee_Data[[#This Row],[Last Name]])</f>
        <v>Lyla Chen</v>
      </c>
      <c r="E727" t="s">
        <v>18</v>
      </c>
      <c r="F727">
        <v>45</v>
      </c>
      <c r="G727">
        <f>Constante!$A$2-Employee_Data[[#This Row],[Age]]</f>
        <v>20</v>
      </c>
      <c r="H727" t="s">
        <v>179</v>
      </c>
      <c r="I727" t="s">
        <v>76</v>
      </c>
      <c r="J727" t="s">
        <v>21</v>
      </c>
      <c r="K727" t="s">
        <v>31</v>
      </c>
      <c r="L727" s="1">
        <v>43581</v>
      </c>
      <c r="M727" s="2">
        <f t="shared" si="33"/>
        <v>2019</v>
      </c>
      <c r="N727" s="3">
        <f t="shared" si="34"/>
        <v>4</v>
      </c>
      <c r="O727" s="3">
        <f t="shared" si="35"/>
        <v>26</v>
      </c>
      <c r="P727">
        <v>9087</v>
      </c>
      <c r="Q727">
        <f>Employee_Data[[#This Row],[Annual Salary]] * (1 + Employee_Data[[#This Row],[Bonus %]])</f>
        <v>9087</v>
      </c>
      <c r="R727">
        <v>0</v>
      </c>
      <c r="S727" t="s">
        <v>23</v>
      </c>
      <c r="T727" t="s">
        <v>41</v>
      </c>
      <c r="U727" s="1"/>
    </row>
    <row r="728" spans="1:21" x14ac:dyDescent="0.25">
      <c r="A728" t="s">
        <v>1197</v>
      </c>
      <c r="B728" t="s">
        <v>16</v>
      </c>
      <c r="C728" t="s">
        <v>453</v>
      </c>
      <c r="D728" t="str">
        <f>CONCATENATE(Employee_Data[[#This Row],[First Name]]," ",Employee_Data[[#This Row],[Last Name]])</f>
        <v>Emily Doan</v>
      </c>
      <c r="E728" t="s">
        <v>18</v>
      </c>
      <c r="F728">
        <v>32</v>
      </c>
      <c r="G728">
        <f>Constante!$A$2-Employee_Data[[#This Row],[Age]]</f>
        <v>33</v>
      </c>
      <c r="H728" t="s">
        <v>139</v>
      </c>
      <c r="I728" t="s">
        <v>81</v>
      </c>
      <c r="J728" t="s">
        <v>56</v>
      </c>
      <c r="K728" t="s">
        <v>31</v>
      </c>
      <c r="L728" s="1">
        <v>41977</v>
      </c>
      <c r="M728" s="2">
        <f t="shared" si="33"/>
        <v>2014</v>
      </c>
      <c r="N728" s="3">
        <f t="shared" si="34"/>
        <v>12</v>
      </c>
      <c r="O728" s="3">
        <f t="shared" si="35"/>
        <v>4</v>
      </c>
      <c r="P728">
        <v>99202</v>
      </c>
      <c r="Q728">
        <f>Employee_Data[[#This Row],[Annual Salary]] * (1 + Employee_Data[[#This Row],[Bonus %]])</f>
        <v>110114.22000000002</v>
      </c>
      <c r="R728">
        <v>0.11</v>
      </c>
      <c r="S728" t="s">
        <v>23</v>
      </c>
      <c r="T728" t="s">
        <v>50</v>
      </c>
      <c r="U728" s="1"/>
    </row>
    <row r="729" spans="1:21" x14ac:dyDescent="0.25">
      <c r="A729" t="s">
        <v>1198</v>
      </c>
      <c r="B729" t="s">
        <v>296</v>
      </c>
      <c r="C729" t="s">
        <v>294</v>
      </c>
      <c r="D729" t="str">
        <f>CONCATENATE(Employee_Data[[#This Row],[First Name]]," ",Employee_Data[[#This Row],[Last Name]])</f>
        <v>Jack Mai</v>
      </c>
      <c r="E729" t="s">
        <v>28</v>
      </c>
      <c r="F729">
        <v>45</v>
      </c>
      <c r="G729">
        <f>Constante!$A$2-Employee_Data[[#This Row],[Age]]</f>
        <v>20</v>
      </c>
      <c r="H729" t="s">
        <v>49</v>
      </c>
      <c r="I729" t="s">
        <v>96</v>
      </c>
      <c r="J729" t="s">
        <v>56</v>
      </c>
      <c r="K729" t="s">
        <v>31</v>
      </c>
      <c r="L729" s="1">
        <v>39347</v>
      </c>
      <c r="M729" s="2">
        <f t="shared" si="33"/>
        <v>2007</v>
      </c>
      <c r="N729" s="3">
        <f t="shared" si="34"/>
        <v>9</v>
      </c>
      <c r="O729" s="3">
        <f t="shared" si="35"/>
        <v>22</v>
      </c>
      <c r="P729">
        <v>92293</v>
      </c>
      <c r="Q729">
        <f>Employee_Data[[#This Row],[Annual Salary]] * (1 + Employee_Data[[#This Row],[Bonus %]])</f>
        <v>92293</v>
      </c>
      <c r="R729">
        <v>0</v>
      </c>
      <c r="S729" t="s">
        <v>32</v>
      </c>
      <c r="T729" t="s">
        <v>166</v>
      </c>
      <c r="U729" s="1"/>
    </row>
    <row r="730" spans="1:21" x14ac:dyDescent="0.25">
      <c r="A730" t="s">
        <v>1199</v>
      </c>
      <c r="B730" t="s">
        <v>344</v>
      </c>
      <c r="C730" t="s">
        <v>1005</v>
      </c>
      <c r="D730" t="str">
        <f>CONCATENATE(Employee_Data[[#This Row],[First Name]]," ",Employee_Data[[#This Row],[Last Name]])</f>
        <v>Grayson Turner</v>
      </c>
      <c r="E730" t="s">
        <v>28</v>
      </c>
      <c r="F730">
        <v>54</v>
      </c>
      <c r="G730">
        <f>Constante!$A$2-Employee_Data[[#This Row],[Age]]</f>
        <v>11</v>
      </c>
      <c r="H730" t="s">
        <v>432</v>
      </c>
      <c r="I730" t="s">
        <v>20</v>
      </c>
      <c r="J730" t="s">
        <v>56</v>
      </c>
      <c r="K730" t="s">
        <v>40</v>
      </c>
      <c r="L730" s="1">
        <v>33785</v>
      </c>
      <c r="M730" s="2">
        <f t="shared" si="33"/>
        <v>1992</v>
      </c>
      <c r="N730" s="3">
        <f t="shared" si="34"/>
        <v>6</v>
      </c>
      <c r="O730" s="3">
        <f t="shared" si="35"/>
        <v>30</v>
      </c>
      <c r="P730">
        <v>63196</v>
      </c>
      <c r="Q730">
        <f>Employee_Data[[#This Row],[Annual Salary]] * (1 + Employee_Data[[#This Row],[Bonus %]])</f>
        <v>63196</v>
      </c>
      <c r="R730">
        <v>0</v>
      </c>
      <c r="S730" t="s">
        <v>23</v>
      </c>
      <c r="T730" t="s">
        <v>41</v>
      </c>
      <c r="U730" s="1">
        <v>41938</v>
      </c>
    </row>
    <row r="731" spans="1:21" x14ac:dyDescent="0.25">
      <c r="A731" t="s">
        <v>1200</v>
      </c>
      <c r="B731" t="s">
        <v>347</v>
      </c>
      <c r="C731" t="s">
        <v>1201</v>
      </c>
      <c r="D731" t="str">
        <f>CONCATENATE(Employee_Data[[#This Row],[First Name]]," ",Employee_Data[[#This Row],[Last Name]])</f>
        <v>Ivy Tang</v>
      </c>
      <c r="E731" t="s">
        <v>18</v>
      </c>
      <c r="F731">
        <v>48</v>
      </c>
      <c r="G731">
        <f>Constante!$A$2-Employee_Data[[#This Row],[Age]]</f>
        <v>17</v>
      </c>
      <c r="H731" t="s">
        <v>338</v>
      </c>
      <c r="I731" t="s">
        <v>81</v>
      </c>
      <c r="J731" t="s">
        <v>39</v>
      </c>
      <c r="K731" t="s">
        <v>31</v>
      </c>
      <c r="L731" s="1">
        <v>41032</v>
      </c>
      <c r="M731" s="2">
        <f t="shared" si="33"/>
        <v>2012</v>
      </c>
      <c r="N731" s="3">
        <f t="shared" si="34"/>
        <v>5</v>
      </c>
      <c r="O731" s="3">
        <f t="shared" si="35"/>
        <v>3</v>
      </c>
      <c r="P731">
        <v>6534</v>
      </c>
      <c r="Q731">
        <f>Employee_Data[[#This Row],[Annual Salary]] * (1 + Employee_Data[[#This Row],[Bonus %]])</f>
        <v>6534</v>
      </c>
      <c r="R731">
        <v>0</v>
      </c>
      <c r="S731" t="s">
        <v>32</v>
      </c>
      <c r="T731" t="s">
        <v>88</v>
      </c>
      <c r="U731" s="1">
        <v>43229</v>
      </c>
    </row>
    <row r="732" spans="1:21" x14ac:dyDescent="0.25">
      <c r="A732" t="s">
        <v>1202</v>
      </c>
      <c r="B732" t="s">
        <v>90</v>
      </c>
      <c r="C732" t="s">
        <v>431</v>
      </c>
      <c r="D732" t="str">
        <f>CONCATENATE(Employee_Data[[#This Row],[First Name]]," ",Employee_Data[[#This Row],[Last Name]])</f>
        <v>Robert Zhang</v>
      </c>
      <c r="E732" t="s">
        <v>28</v>
      </c>
      <c r="F732">
        <v>45</v>
      </c>
      <c r="G732">
        <f>Constante!$A$2-Employee_Data[[#This Row],[Age]]</f>
        <v>20</v>
      </c>
      <c r="H732" t="s">
        <v>95</v>
      </c>
      <c r="I732" t="s">
        <v>96</v>
      </c>
      <c r="J732" t="s">
        <v>56</v>
      </c>
      <c r="K732" t="s">
        <v>31</v>
      </c>
      <c r="L732" s="1">
        <v>42271</v>
      </c>
      <c r="M732" s="2">
        <f t="shared" si="33"/>
        <v>2015</v>
      </c>
      <c r="N732" s="3">
        <f t="shared" si="34"/>
        <v>9</v>
      </c>
      <c r="O732" s="3">
        <f t="shared" si="35"/>
        <v>24</v>
      </c>
      <c r="P732">
        <v>20268</v>
      </c>
      <c r="Q732">
        <f>Employee_Data[[#This Row],[Annual Salary]] * (1 + Employee_Data[[#This Row],[Bonus %]])</f>
        <v>26753.760000000002</v>
      </c>
      <c r="R732">
        <v>0.32</v>
      </c>
      <c r="S732" t="s">
        <v>23</v>
      </c>
      <c r="T732" t="s">
        <v>50</v>
      </c>
      <c r="U732" s="1">
        <v>44790</v>
      </c>
    </row>
    <row r="733" spans="1:21" x14ac:dyDescent="0.25">
      <c r="A733" t="s">
        <v>1203</v>
      </c>
      <c r="B733" t="s">
        <v>115</v>
      </c>
      <c r="C733" t="s">
        <v>111</v>
      </c>
      <c r="D733" t="str">
        <f>CONCATENATE(Employee_Data[[#This Row],[First Name]]," ",Employee_Data[[#This Row],[Last Name]])</f>
        <v>Eva Alvarado</v>
      </c>
      <c r="E733" t="s">
        <v>18</v>
      </c>
      <c r="F733">
        <v>46</v>
      </c>
      <c r="G733">
        <f>Constante!$A$2-Employee_Data[[#This Row],[Age]]</f>
        <v>19</v>
      </c>
      <c r="H733" t="s">
        <v>45</v>
      </c>
      <c r="I733" t="s">
        <v>20</v>
      </c>
      <c r="J733" t="s">
        <v>30</v>
      </c>
      <c r="K733" t="s">
        <v>102</v>
      </c>
      <c r="L733" s="1">
        <v>42849</v>
      </c>
      <c r="M733" s="2">
        <f t="shared" si="33"/>
        <v>2017</v>
      </c>
      <c r="N733" s="3">
        <f t="shared" si="34"/>
        <v>4</v>
      </c>
      <c r="O733" s="3">
        <f t="shared" si="35"/>
        <v>24</v>
      </c>
      <c r="P733">
        <v>77461</v>
      </c>
      <c r="Q733">
        <f>Employee_Data[[#This Row],[Annual Salary]] * (1 + Employee_Data[[#This Row],[Bonus %]])</f>
        <v>84432.49</v>
      </c>
      <c r="R733">
        <v>0.09</v>
      </c>
      <c r="S733" t="s">
        <v>112</v>
      </c>
      <c r="T733" t="s">
        <v>265</v>
      </c>
      <c r="U733" s="1"/>
    </row>
    <row r="734" spans="1:21" x14ac:dyDescent="0.25">
      <c r="A734" t="s">
        <v>1204</v>
      </c>
      <c r="B734" t="s">
        <v>130</v>
      </c>
      <c r="C734" t="s">
        <v>385</v>
      </c>
      <c r="D734" t="str">
        <f>CONCATENATE(Employee_Data[[#This Row],[First Name]]," ",Employee_Data[[#This Row],[Last Name]])</f>
        <v>Abigail Vang</v>
      </c>
      <c r="E734" t="s">
        <v>18</v>
      </c>
      <c r="F734">
        <v>40</v>
      </c>
      <c r="G734">
        <f>Constante!$A$2-Employee_Data[[#This Row],[Age]]</f>
        <v>25</v>
      </c>
      <c r="H734" t="s">
        <v>225</v>
      </c>
      <c r="I734" t="s">
        <v>81</v>
      </c>
      <c r="J734" t="s">
        <v>21</v>
      </c>
      <c r="K734" t="s">
        <v>31</v>
      </c>
      <c r="L734" s="1">
        <v>42622</v>
      </c>
      <c r="M734" s="2">
        <f t="shared" si="33"/>
        <v>2016</v>
      </c>
      <c r="N734" s="3">
        <f t="shared" si="34"/>
        <v>9</v>
      </c>
      <c r="O734" s="3">
        <f t="shared" si="35"/>
        <v>9</v>
      </c>
      <c r="P734">
        <v>10968</v>
      </c>
      <c r="Q734">
        <f>Employee_Data[[#This Row],[Annual Salary]] * (1 + Employee_Data[[#This Row],[Bonus %]])</f>
        <v>10968</v>
      </c>
      <c r="R734">
        <v>0</v>
      </c>
      <c r="S734" t="s">
        <v>32</v>
      </c>
      <c r="T734" t="s">
        <v>166</v>
      </c>
      <c r="U734" s="1"/>
    </row>
    <row r="735" spans="1:21" x14ac:dyDescent="0.25">
      <c r="A735" t="s">
        <v>415</v>
      </c>
      <c r="B735" t="s">
        <v>964</v>
      </c>
      <c r="C735" t="s">
        <v>332</v>
      </c>
      <c r="D735" t="str">
        <f>CONCATENATE(Employee_Data[[#This Row],[First Name]]," ",Employee_Data[[#This Row],[Last Name]])</f>
        <v>Claire Adams</v>
      </c>
      <c r="E735" t="s">
        <v>18</v>
      </c>
      <c r="F735">
        <v>61</v>
      </c>
      <c r="G735">
        <f>Constante!$A$2-Employee_Data[[#This Row],[Age]]</f>
        <v>4</v>
      </c>
      <c r="H735" t="s">
        <v>37</v>
      </c>
      <c r="I735" t="s">
        <v>55</v>
      </c>
      <c r="J735" t="s">
        <v>30</v>
      </c>
      <c r="K735" t="s">
        <v>22</v>
      </c>
      <c r="L735" s="1">
        <v>35661</v>
      </c>
      <c r="M735" s="2">
        <f t="shared" si="33"/>
        <v>1997</v>
      </c>
      <c r="N735" s="3">
        <f t="shared" si="34"/>
        <v>8</v>
      </c>
      <c r="O735" s="3">
        <f t="shared" si="35"/>
        <v>19</v>
      </c>
      <c r="P735">
        <v>159567</v>
      </c>
      <c r="Q735">
        <f>Employee_Data[[#This Row],[Annual Salary]] * (1 + Employee_Data[[#This Row],[Bonus %]])</f>
        <v>204245.76000000001</v>
      </c>
      <c r="R735">
        <v>0.28000000000000003</v>
      </c>
      <c r="S735" t="s">
        <v>23</v>
      </c>
      <c r="T735" t="s">
        <v>50</v>
      </c>
      <c r="U735" s="1"/>
    </row>
    <row r="736" spans="1:21" x14ac:dyDescent="0.25">
      <c r="A736" t="s">
        <v>1205</v>
      </c>
      <c r="B736" t="s">
        <v>26</v>
      </c>
      <c r="C736" t="s">
        <v>364</v>
      </c>
      <c r="D736" t="str">
        <f>CONCATENATE(Employee_Data[[#This Row],[First Name]]," ",Employee_Data[[#This Row],[Last Name]])</f>
        <v>Theodore Marquez</v>
      </c>
      <c r="E736" t="s">
        <v>28</v>
      </c>
      <c r="F736">
        <v>54</v>
      </c>
      <c r="G736">
        <f>Constante!$A$2-Employee_Data[[#This Row],[Age]]</f>
        <v>11</v>
      </c>
      <c r="H736" t="s">
        <v>338</v>
      </c>
      <c r="I736" t="s">
        <v>81</v>
      </c>
      <c r="J736" t="s">
        <v>39</v>
      </c>
      <c r="K736" t="s">
        <v>102</v>
      </c>
      <c r="L736" s="1">
        <v>41237</v>
      </c>
      <c r="M736" s="2">
        <f t="shared" si="33"/>
        <v>2012</v>
      </c>
      <c r="N736" s="3">
        <f t="shared" si="34"/>
        <v>11</v>
      </c>
      <c r="O736" s="3">
        <f t="shared" si="35"/>
        <v>24</v>
      </c>
      <c r="P736">
        <v>94407</v>
      </c>
      <c r="Q736">
        <f>Employee_Data[[#This Row],[Annual Salary]] * (1 + Employee_Data[[#This Row],[Bonus %]])</f>
        <v>94407</v>
      </c>
      <c r="R736">
        <v>0</v>
      </c>
      <c r="S736" t="s">
        <v>112</v>
      </c>
      <c r="T736" t="s">
        <v>265</v>
      </c>
      <c r="U736" s="1"/>
    </row>
    <row r="737" spans="1:21" x14ac:dyDescent="0.25">
      <c r="A737" t="s">
        <v>1206</v>
      </c>
      <c r="B737" t="s">
        <v>557</v>
      </c>
      <c r="C737" t="s">
        <v>939</v>
      </c>
      <c r="D737" t="str">
        <f>CONCATENATE(Employee_Data[[#This Row],[First Name]]," ",Employee_Data[[#This Row],[Last Name]])</f>
        <v>Hunter Nunez</v>
      </c>
      <c r="E737" t="s">
        <v>28</v>
      </c>
      <c r="F737">
        <v>62</v>
      </c>
      <c r="G737">
        <f>Constante!$A$2-Employee_Data[[#This Row],[Age]]</f>
        <v>3</v>
      </c>
      <c r="H737" t="s">
        <v>95</v>
      </c>
      <c r="I737" t="s">
        <v>76</v>
      </c>
      <c r="J737" t="s">
        <v>56</v>
      </c>
      <c r="K737" t="s">
        <v>102</v>
      </c>
      <c r="L737" s="1">
        <v>37484</v>
      </c>
      <c r="M737" s="2">
        <f t="shared" si="33"/>
        <v>2002</v>
      </c>
      <c r="N737" s="3">
        <f t="shared" si="34"/>
        <v>8</v>
      </c>
      <c r="O737" s="3">
        <f t="shared" si="35"/>
        <v>16</v>
      </c>
      <c r="P737">
        <v>234594</v>
      </c>
      <c r="Q737">
        <f>Employee_Data[[#This Row],[Annual Salary]] * (1 + Employee_Data[[#This Row],[Bonus %]])</f>
        <v>312010.02</v>
      </c>
      <c r="R737">
        <v>0.33</v>
      </c>
      <c r="S737" t="s">
        <v>23</v>
      </c>
      <c r="T737" t="s">
        <v>24</v>
      </c>
      <c r="U737" s="1"/>
    </row>
    <row r="738" spans="1:21" x14ac:dyDescent="0.25">
      <c r="A738" t="s">
        <v>1207</v>
      </c>
      <c r="B738" t="s">
        <v>594</v>
      </c>
      <c r="C738" t="s">
        <v>128</v>
      </c>
      <c r="D738" t="str">
        <f>CONCATENATE(Employee_Data[[#This Row],[First Name]]," ",Employee_Data[[#This Row],[Last Name]])</f>
        <v>Charles Henderson</v>
      </c>
      <c r="E738" t="s">
        <v>28</v>
      </c>
      <c r="F738">
        <v>48</v>
      </c>
      <c r="G738">
        <f>Constante!$A$2-Employee_Data[[#This Row],[Age]]</f>
        <v>17</v>
      </c>
      <c r="H738" t="s">
        <v>392</v>
      </c>
      <c r="I738" t="s">
        <v>20</v>
      </c>
      <c r="J738" t="s">
        <v>39</v>
      </c>
      <c r="K738" t="s">
        <v>40</v>
      </c>
      <c r="L738" s="1">
        <v>37298</v>
      </c>
      <c r="M738" s="2">
        <f t="shared" si="33"/>
        <v>2002</v>
      </c>
      <c r="N738" s="3">
        <f t="shared" si="34"/>
        <v>2</v>
      </c>
      <c r="O738" s="3">
        <f t="shared" si="35"/>
        <v>11</v>
      </c>
      <c r="P738">
        <v>4308</v>
      </c>
      <c r="Q738">
        <f>Employee_Data[[#This Row],[Annual Salary]] * (1 + Employee_Data[[#This Row],[Bonus %]])</f>
        <v>4308</v>
      </c>
      <c r="R738">
        <v>0</v>
      </c>
      <c r="S738" t="s">
        <v>23</v>
      </c>
      <c r="T738" t="s">
        <v>47</v>
      </c>
      <c r="U738" s="1"/>
    </row>
    <row r="739" spans="1:21" x14ac:dyDescent="0.25">
      <c r="A739" t="s">
        <v>1208</v>
      </c>
      <c r="B739" t="s">
        <v>78</v>
      </c>
      <c r="C739" t="s">
        <v>1032</v>
      </c>
      <c r="D739" t="str">
        <f>CONCATENATE(Employee_Data[[#This Row],[First Name]]," ",Employee_Data[[#This Row],[Last Name]])</f>
        <v>Camila Cortez</v>
      </c>
      <c r="E739" t="s">
        <v>18</v>
      </c>
      <c r="F739">
        <v>29</v>
      </c>
      <c r="G739">
        <f>Constante!$A$2-Employee_Data[[#This Row],[Age]]</f>
        <v>36</v>
      </c>
      <c r="H739" t="s">
        <v>60</v>
      </c>
      <c r="I739" t="s">
        <v>96</v>
      </c>
      <c r="J739" t="s">
        <v>30</v>
      </c>
      <c r="K739" t="s">
        <v>102</v>
      </c>
      <c r="L739" s="1">
        <v>44325</v>
      </c>
      <c r="M739" s="2">
        <f t="shared" si="33"/>
        <v>2021</v>
      </c>
      <c r="N739" s="3">
        <f t="shared" si="34"/>
        <v>5</v>
      </c>
      <c r="O739" s="3">
        <f t="shared" si="35"/>
        <v>9</v>
      </c>
      <c r="P739">
        <v>129541</v>
      </c>
      <c r="Q739">
        <f>Employee_Data[[#This Row],[Annual Salary]] * (1 + Employee_Data[[#This Row],[Bonus %]])</f>
        <v>139904.28</v>
      </c>
      <c r="R739">
        <v>0.08</v>
      </c>
      <c r="S739" t="s">
        <v>23</v>
      </c>
      <c r="T739" t="s">
        <v>50</v>
      </c>
      <c r="U739" s="1">
        <v>44340</v>
      </c>
    </row>
    <row r="740" spans="1:21" x14ac:dyDescent="0.25">
      <c r="A740" t="s">
        <v>1209</v>
      </c>
      <c r="B740" t="s">
        <v>1210</v>
      </c>
      <c r="C740" t="s">
        <v>480</v>
      </c>
      <c r="D740" t="str">
        <f>CONCATENATE(Employee_Data[[#This Row],[First Name]]," ",Employee_Data[[#This Row],[Last Name]])</f>
        <v>Aaron Garza</v>
      </c>
      <c r="E740" t="s">
        <v>28</v>
      </c>
      <c r="F740">
        <v>39</v>
      </c>
      <c r="G740">
        <f>Constante!$A$2-Employee_Data[[#This Row],[Age]]</f>
        <v>26</v>
      </c>
      <c r="H740" t="s">
        <v>37</v>
      </c>
      <c r="I740" t="s">
        <v>55</v>
      </c>
      <c r="J740" t="s">
        <v>21</v>
      </c>
      <c r="K740" t="s">
        <v>102</v>
      </c>
      <c r="L740" s="1">
        <v>41635</v>
      </c>
      <c r="M740" s="2">
        <f t="shared" si="33"/>
        <v>2013</v>
      </c>
      <c r="N740" s="3">
        <f t="shared" si="34"/>
        <v>12</v>
      </c>
      <c r="O740" s="3">
        <f t="shared" si="35"/>
        <v>27</v>
      </c>
      <c r="P740">
        <v>165756</v>
      </c>
      <c r="Q740">
        <f>Employee_Data[[#This Row],[Annual Salary]] * (1 + Employee_Data[[#This Row],[Bonus %]])</f>
        <v>212167.67999999999</v>
      </c>
      <c r="R740">
        <v>0.28000000000000003</v>
      </c>
      <c r="S740" t="s">
        <v>23</v>
      </c>
      <c r="T740" t="s">
        <v>105</v>
      </c>
      <c r="U740" s="1">
        <v>43991</v>
      </c>
    </row>
    <row r="741" spans="1:21" x14ac:dyDescent="0.25">
      <c r="A741" t="s">
        <v>1211</v>
      </c>
      <c r="B741" t="s">
        <v>127</v>
      </c>
      <c r="C741" t="s">
        <v>1083</v>
      </c>
      <c r="D741" t="str">
        <f>CONCATENATE(Employee_Data[[#This Row],[First Name]]," ",Employee_Data[[#This Row],[Last Name]])</f>
        <v>Jose Singh</v>
      </c>
      <c r="E741" t="s">
        <v>28</v>
      </c>
      <c r="F741">
        <v>44</v>
      </c>
      <c r="G741">
        <f>Constante!$A$2-Employee_Data[[#This Row],[Age]]</f>
        <v>21</v>
      </c>
      <c r="H741" t="s">
        <v>19</v>
      </c>
      <c r="I741" t="s">
        <v>38</v>
      </c>
      <c r="J741" t="s">
        <v>39</v>
      </c>
      <c r="K741" t="s">
        <v>31</v>
      </c>
      <c r="L741" s="1">
        <v>40274</v>
      </c>
      <c r="M741" s="2">
        <f t="shared" si="33"/>
        <v>2010</v>
      </c>
      <c r="N741" s="3">
        <f t="shared" si="34"/>
        <v>4</v>
      </c>
      <c r="O741" s="3">
        <f t="shared" si="35"/>
        <v>6</v>
      </c>
      <c r="P741">
        <v>142878</v>
      </c>
      <c r="Q741">
        <f>Employee_Data[[#This Row],[Annual Salary]] * (1 + Employee_Data[[#This Row],[Bonus %]])</f>
        <v>160023.36000000002</v>
      </c>
      <c r="R741">
        <v>0.12</v>
      </c>
      <c r="S741" t="s">
        <v>23</v>
      </c>
      <c r="T741" t="s">
        <v>105</v>
      </c>
      <c r="U741" s="1"/>
    </row>
    <row r="742" spans="1:21" x14ac:dyDescent="0.25">
      <c r="A742" t="s">
        <v>1212</v>
      </c>
      <c r="B742" t="s">
        <v>192</v>
      </c>
      <c r="C742" t="s">
        <v>281</v>
      </c>
      <c r="D742" t="str">
        <f>CONCATENATE(Employee_Data[[#This Row],[First Name]]," ",Employee_Data[[#This Row],[Last Name]])</f>
        <v>Gabriel Joseph</v>
      </c>
      <c r="E742" t="s">
        <v>28</v>
      </c>
      <c r="F742">
        <v>52</v>
      </c>
      <c r="G742">
        <f>Constante!$A$2-Employee_Data[[#This Row],[Age]]</f>
        <v>13</v>
      </c>
      <c r="H742" t="s">
        <v>37</v>
      </c>
      <c r="I742" t="s">
        <v>81</v>
      </c>
      <c r="J742" t="s">
        <v>30</v>
      </c>
      <c r="K742" t="s">
        <v>40</v>
      </c>
      <c r="L742" s="1">
        <v>39018</v>
      </c>
      <c r="M742" s="2">
        <f t="shared" si="33"/>
        <v>2006</v>
      </c>
      <c r="N742" s="3">
        <f t="shared" si="34"/>
        <v>10</v>
      </c>
      <c r="O742" s="3">
        <f t="shared" si="35"/>
        <v>28</v>
      </c>
      <c r="P742">
        <v>187992</v>
      </c>
      <c r="Q742">
        <f>Employee_Data[[#This Row],[Annual Salary]] * (1 + Employee_Data[[#This Row],[Bonus %]])</f>
        <v>240629.76000000001</v>
      </c>
      <c r="R742">
        <v>0.28000000000000003</v>
      </c>
      <c r="S742" t="s">
        <v>23</v>
      </c>
      <c r="T742" t="s">
        <v>65</v>
      </c>
      <c r="U742" s="1"/>
    </row>
    <row r="743" spans="1:21" x14ac:dyDescent="0.25">
      <c r="A743" t="s">
        <v>1213</v>
      </c>
      <c r="B743" t="s">
        <v>235</v>
      </c>
      <c r="C743" t="s">
        <v>1214</v>
      </c>
      <c r="D743" t="str">
        <f>CONCATENATE(Employee_Data[[#This Row],[First Name]]," ",Employee_Data[[#This Row],[Last Name]])</f>
        <v>Natalia Santos</v>
      </c>
      <c r="E743" t="s">
        <v>18</v>
      </c>
      <c r="F743">
        <v>45</v>
      </c>
      <c r="G743">
        <f>Constante!$A$2-Employee_Data[[#This Row],[Age]]</f>
        <v>20</v>
      </c>
      <c r="H743" t="s">
        <v>95</v>
      </c>
      <c r="I743" t="s">
        <v>76</v>
      </c>
      <c r="J743" t="s">
        <v>39</v>
      </c>
      <c r="K743" t="s">
        <v>102</v>
      </c>
      <c r="L743" s="1">
        <v>43521</v>
      </c>
      <c r="M743" s="2">
        <f t="shared" si="33"/>
        <v>2019</v>
      </c>
      <c r="N743" s="3">
        <f t="shared" si="34"/>
        <v>2</v>
      </c>
      <c r="O743" s="3">
        <f t="shared" si="35"/>
        <v>25</v>
      </c>
      <c r="P743">
        <v>249801</v>
      </c>
      <c r="Q743">
        <f>Employee_Data[[#This Row],[Annual Salary]] * (1 + Employee_Data[[#This Row],[Bonus %]])</f>
        <v>347223.39</v>
      </c>
      <c r="R743">
        <v>0.39</v>
      </c>
      <c r="S743" t="s">
        <v>112</v>
      </c>
      <c r="T743" t="s">
        <v>265</v>
      </c>
      <c r="U743" s="1"/>
    </row>
    <row r="744" spans="1:21" x14ac:dyDescent="0.25">
      <c r="A744" t="s">
        <v>1215</v>
      </c>
      <c r="B744" t="s">
        <v>142</v>
      </c>
      <c r="C744" t="s">
        <v>758</v>
      </c>
      <c r="D744" t="str">
        <f>CONCATENATE(Employee_Data[[#This Row],[First Name]]," ",Employee_Data[[#This Row],[Last Name]])</f>
        <v>Dylan Wilson</v>
      </c>
      <c r="E744" t="s">
        <v>28</v>
      </c>
      <c r="F744">
        <v>48</v>
      </c>
      <c r="G744">
        <f>Constante!$A$2-Employee_Data[[#This Row],[Age]]</f>
        <v>17</v>
      </c>
      <c r="H744" t="s">
        <v>536</v>
      </c>
      <c r="I744" t="s">
        <v>20</v>
      </c>
      <c r="J744" t="s">
        <v>21</v>
      </c>
      <c r="K744" t="s">
        <v>40</v>
      </c>
      <c r="L744" s="1">
        <v>38987</v>
      </c>
      <c r="M744" s="2">
        <f t="shared" si="33"/>
        <v>2006</v>
      </c>
      <c r="N744" s="3">
        <f t="shared" si="34"/>
        <v>9</v>
      </c>
      <c r="O744" s="3">
        <f t="shared" si="35"/>
        <v>27</v>
      </c>
      <c r="P744">
        <v>76505</v>
      </c>
      <c r="Q744">
        <f>Employee_Data[[#This Row],[Annual Salary]] * (1 + Employee_Data[[#This Row],[Bonus %]])</f>
        <v>76505</v>
      </c>
      <c r="R744">
        <v>0</v>
      </c>
      <c r="S744" t="s">
        <v>23</v>
      </c>
      <c r="T744" t="s">
        <v>24</v>
      </c>
      <c r="U744" s="1">
        <v>39180</v>
      </c>
    </row>
    <row r="745" spans="1:21" x14ac:dyDescent="0.25">
      <c r="A745" t="s">
        <v>1216</v>
      </c>
      <c r="B745" t="s">
        <v>90</v>
      </c>
      <c r="C745" t="s">
        <v>624</v>
      </c>
      <c r="D745" t="str">
        <f>CONCATENATE(Employee_Data[[#This Row],[First Name]]," ",Employee_Data[[#This Row],[Last Name]])</f>
        <v>Robert Alvarez</v>
      </c>
      <c r="E745" t="s">
        <v>28</v>
      </c>
      <c r="F745">
        <v>39</v>
      </c>
      <c r="G745">
        <f>Constante!$A$2-Employee_Data[[#This Row],[Age]]</f>
        <v>26</v>
      </c>
      <c r="H745" t="s">
        <v>516</v>
      </c>
      <c r="I745" t="s">
        <v>20</v>
      </c>
      <c r="J745" t="s">
        <v>56</v>
      </c>
      <c r="K745" t="s">
        <v>102</v>
      </c>
      <c r="L745" s="1">
        <v>42664</v>
      </c>
      <c r="M745" s="2">
        <f t="shared" si="33"/>
        <v>2016</v>
      </c>
      <c r="N745" s="3">
        <f t="shared" si="34"/>
        <v>10</v>
      </c>
      <c r="O745" s="3">
        <f t="shared" si="35"/>
        <v>21</v>
      </c>
      <c r="P745">
        <v>84297</v>
      </c>
      <c r="Q745">
        <f>Employee_Data[[#This Row],[Annual Salary]] * (1 + Employee_Data[[#This Row],[Bonus %]])</f>
        <v>84297</v>
      </c>
      <c r="R745">
        <v>0</v>
      </c>
      <c r="S745" t="s">
        <v>112</v>
      </c>
      <c r="T745" t="s">
        <v>113</v>
      </c>
      <c r="U745" s="1"/>
    </row>
    <row r="746" spans="1:21" x14ac:dyDescent="0.25">
      <c r="A746" t="s">
        <v>1217</v>
      </c>
      <c r="B746" t="s">
        <v>331</v>
      </c>
      <c r="C746" t="s">
        <v>424</v>
      </c>
      <c r="D746" t="str">
        <f>CONCATENATE(Employee_Data[[#This Row],[First Name]]," ",Employee_Data[[#This Row],[Last Name]])</f>
        <v>Samantha Chavez</v>
      </c>
      <c r="E746" t="s">
        <v>18</v>
      </c>
      <c r="F746">
        <v>53</v>
      </c>
      <c r="G746">
        <f>Constante!$A$2-Employee_Data[[#This Row],[Age]]</f>
        <v>12</v>
      </c>
      <c r="H746" t="s">
        <v>49</v>
      </c>
      <c r="I746" t="s">
        <v>55</v>
      </c>
      <c r="J746" t="s">
        <v>39</v>
      </c>
      <c r="K746" t="s">
        <v>102</v>
      </c>
      <c r="L746" s="1">
        <v>42744</v>
      </c>
      <c r="M746" s="2">
        <f t="shared" si="33"/>
        <v>2017</v>
      </c>
      <c r="N746" s="3">
        <f t="shared" si="34"/>
        <v>1</v>
      </c>
      <c r="O746" s="3">
        <f t="shared" si="35"/>
        <v>9</v>
      </c>
      <c r="P746">
        <v>75769</v>
      </c>
      <c r="Q746">
        <f>Employee_Data[[#This Row],[Annual Salary]] * (1 + Employee_Data[[#This Row],[Bonus %]])</f>
        <v>75769</v>
      </c>
      <c r="R746">
        <v>0</v>
      </c>
      <c r="S746" t="s">
        <v>112</v>
      </c>
      <c r="T746" t="s">
        <v>113</v>
      </c>
      <c r="U746" s="1">
        <v>44029</v>
      </c>
    </row>
    <row r="747" spans="1:21" x14ac:dyDescent="0.25">
      <c r="A747" t="s">
        <v>249</v>
      </c>
      <c r="B747" t="s">
        <v>276</v>
      </c>
      <c r="C747" t="s">
        <v>68</v>
      </c>
      <c r="D747" t="str">
        <f>CONCATENATE(Employee_Data[[#This Row],[First Name]]," ",Employee_Data[[#This Row],[Last Name]])</f>
        <v>Samuel Bailey</v>
      </c>
      <c r="E747" t="s">
        <v>28</v>
      </c>
      <c r="F747">
        <v>41</v>
      </c>
      <c r="G747">
        <f>Constante!$A$2-Employee_Data[[#This Row],[Age]]</f>
        <v>24</v>
      </c>
      <c r="H747" t="s">
        <v>95</v>
      </c>
      <c r="I747" t="s">
        <v>69</v>
      </c>
      <c r="J747" t="s">
        <v>39</v>
      </c>
      <c r="K747" t="s">
        <v>40</v>
      </c>
      <c r="L747" s="1">
        <v>41503</v>
      </c>
      <c r="M747" s="2">
        <f t="shared" si="33"/>
        <v>2013</v>
      </c>
      <c r="N747" s="3">
        <f t="shared" si="34"/>
        <v>8</v>
      </c>
      <c r="O747" s="3">
        <f t="shared" si="35"/>
        <v>17</v>
      </c>
      <c r="P747">
        <v>235619</v>
      </c>
      <c r="Q747">
        <f>Employee_Data[[#This Row],[Annual Salary]] * (1 + Employee_Data[[#This Row],[Bonus %]])</f>
        <v>306304.7</v>
      </c>
      <c r="R747">
        <v>0.3</v>
      </c>
      <c r="S747" t="s">
        <v>23</v>
      </c>
      <c r="T747" t="s">
        <v>24</v>
      </c>
      <c r="U747" s="1"/>
    </row>
    <row r="748" spans="1:21" x14ac:dyDescent="0.25">
      <c r="A748" t="s">
        <v>1218</v>
      </c>
      <c r="B748" t="s">
        <v>145</v>
      </c>
      <c r="C748" t="s">
        <v>626</v>
      </c>
      <c r="D748" t="str">
        <f>CONCATENATE(Employee_Data[[#This Row],[First Name]]," ",Employee_Data[[#This Row],[Last Name]])</f>
        <v>Ezekiel Delgado</v>
      </c>
      <c r="E748" t="s">
        <v>28</v>
      </c>
      <c r="F748">
        <v>40</v>
      </c>
      <c r="G748">
        <f>Constante!$A$2-Employee_Data[[#This Row],[Age]]</f>
        <v>25</v>
      </c>
      <c r="H748" t="s">
        <v>37</v>
      </c>
      <c r="I748" t="s">
        <v>81</v>
      </c>
      <c r="J748" t="s">
        <v>39</v>
      </c>
      <c r="K748" t="s">
        <v>102</v>
      </c>
      <c r="L748" s="1">
        <v>43868</v>
      </c>
      <c r="M748" s="2">
        <f t="shared" si="33"/>
        <v>2020</v>
      </c>
      <c r="N748" s="3">
        <f t="shared" si="34"/>
        <v>2</v>
      </c>
      <c r="O748" s="3">
        <f t="shared" si="35"/>
        <v>7</v>
      </c>
      <c r="P748">
        <v>187187</v>
      </c>
      <c r="Q748">
        <f>Employee_Data[[#This Row],[Annual Salary]] * (1 + Employee_Data[[#This Row],[Bonus %]])</f>
        <v>220880.65999999997</v>
      </c>
      <c r="R748">
        <v>0.18</v>
      </c>
      <c r="S748" t="s">
        <v>112</v>
      </c>
      <c r="T748" t="s">
        <v>113</v>
      </c>
      <c r="U748" s="1"/>
    </row>
    <row r="749" spans="1:21" x14ac:dyDescent="0.25">
      <c r="A749" t="s">
        <v>114</v>
      </c>
      <c r="B749" t="s">
        <v>273</v>
      </c>
      <c r="C749" t="s">
        <v>1219</v>
      </c>
      <c r="D749" t="str">
        <f>CONCATENATE(Employee_Data[[#This Row],[First Name]]," ",Employee_Data[[#This Row],[Last Name]])</f>
        <v>Benjamin Ramirez</v>
      </c>
      <c r="E749" t="s">
        <v>28</v>
      </c>
      <c r="F749">
        <v>48</v>
      </c>
      <c r="G749">
        <f>Constante!$A$2-Employee_Data[[#This Row],[Age]]</f>
        <v>17</v>
      </c>
      <c r="H749" t="s">
        <v>307</v>
      </c>
      <c r="I749" t="s">
        <v>20</v>
      </c>
      <c r="J749" t="s">
        <v>21</v>
      </c>
      <c r="K749" t="s">
        <v>102</v>
      </c>
      <c r="L749" s="1">
        <v>38560</v>
      </c>
      <c r="M749" s="2">
        <f t="shared" si="33"/>
        <v>2005</v>
      </c>
      <c r="N749" s="3">
        <f t="shared" si="34"/>
        <v>7</v>
      </c>
      <c r="O749" s="3">
        <f t="shared" si="35"/>
        <v>27</v>
      </c>
      <c r="P749">
        <v>68987</v>
      </c>
      <c r="Q749">
        <f>Employee_Data[[#This Row],[Annual Salary]] * (1 + Employee_Data[[#This Row],[Bonus %]])</f>
        <v>68987</v>
      </c>
      <c r="R749">
        <v>0</v>
      </c>
      <c r="S749" t="s">
        <v>23</v>
      </c>
      <c r="T749" t="s">
        <v>41</v>
      </c>
      <c r="U749" s="1">
        <v>38829</v>
      </c>
    </row>
    <row r="750" spans="1:21" x14ac:dyDescent="0.25">
      <c r="A750" t="s">
        <v>1220</v>
      </c>
      <c r="B750" t="s">
        <v>418</v>
      </c>
      <c r="C750" t="s">
        <v>435</v>
      </c>
      <c r="D750" t="str">
        <f>CONCATENATE(Employee_Data[[#This Row],[First Name]]," ",Employee_Data[[#This Row],[Last Name]])</f>
        <v>Anthony Carter</v>
      </c>
      <c r="E750" t="s">
        <v>28</v>
      </c>
      <c r="F750">
        <v>41</v>
      </c>
      <c r="G750">
        <f>Constante!$A$2-Employee_Data[[#This Row],[Age]]</f>
        <v>24</v>
      </c>
      <c r="H750" t="s">
        <v>37</v>
      </c>
      <c r="I750" t="s">
        <v>81</v>
      </c>
      <c r="J750" t="s">
        <v>39</v>
      </c>
      <c r="K750" t="s">
        <v>40</v>
      </c>
      <c r="L750" s="1">
        <v>39156</v>
      </c>
      <c r="M750" s="2">
        <f t="shared" si="33"/>
        <v>2007</v>
      </c>
      <c r="N750" s="3">
        <f t="shared" si="34"/>
        <v>3</v>
      </c>
      <c r="O750" s="3">
        <f t="shared" si="35"/>
        <v>15</v>
      </c>
      <c r="P750">
        <v>155926</v>
      </c>
      <c r="Q750">
        <f>Employee_Data[[#This Row],[Annual Salary]] * (1 + Employee_Data[[#This Row],[Bonus %]])</f>
        <v>193348.24</v>
      </c>
      <c r="R750">
        <v>0.24</v>
      </c>
      <c r="S750" t="s">
        <v>23</v>
      </c>
      <c r="T750" t="s">
        <v>105</v>
      </c>
      <c r="U750" s="1">
        <v>39598</v>
      </c>
    </row>
    <row r="751" spans="1:21" x14ac:dyDescent="0.25">
      <c r="A751" t="s">
        <v>1221</v>
      </c>
      <c r="B751" t="s">
        <v>506</v>
      </c>
      <c r="C751" t="s">
        <v>1201</v>
      </c>
      <c r="D751" t="str">
        <f>CONCATENATE(Employee_Data[[#This Row],[First Name]]," ",Employee_Data[[#This Row],[Last Name]])</f>
        <v>Ethan Tang</v>
      </c>
      <c r="E751" t="s">
        <v>28</v>
      </c>
      <c r="F751">
        <v>54</v>
      </c>
      <c r="G751">
        <f>Constante!$A$2-Employee_Data[[#This Row],[Age]]</f>
        <v>11</v>
      </c>
      <c r="H751" t="s">
        <v>49</v>
      </c>
      <c r="I751" t="s">
        <v>69</v>
      </c>
      <c r="J751" t="s">
        <v>39</v>
      </c>
      <c r="K751" t="s">
        <v>31</v>
      </c>
      <c r="L751" s="1">
        <v>42494</v>
      </c>
      <c r="M751" s="2">
        <f t="shared" si="33"/>
        <v>2016</v>
      </c>
      <c r="N751" s="3">
        <f t="shared" si="34"/>
        <v>5</v>
      </c>
      <c r="O751" s="3">
        <f t="shared" si="35"/>
        <v>4</v>
      </c>
      <c r="P751">
        <v>93668</v>
      </c>
      <c r="Q751">
        <f>Employee_Data[[#This Row],[Annual Salary]] * (1 + Employee_Data[[#This Row],[Bonus %]])</f>
        <v>93668</v>
      </c>
      <c r="R751">
        <v>0</v>
      </c>
      <c r="S751" t="s">
        <v>23</v>
      </c>
      <c r="T751" t="s">
        <v>41</v>
      </c>
      <c r="U751" s="1"/>
    </row>
    <row r="752" spans="1:21" x14ac:dyDescent="0.25">
      <c r="A752" t="s">
        <v>1222</v>
      </c>
      <c r="B752" t="s">
        <v>1092</v>
      </c>
      <c r="C752" t="s">
        <v>79</v>
      </c>
      <c r="D752" t="str">
        <f>CONCATENATE(Employee_Data[[#This Row],[First Name]]," ",Employee_Data[[#This Row],[Last Name]])</f>
        <v>Sebastian Rogers</v>
      </c>
      <c r="E752" t="s">
        <v>28</v>
      </c>
      <c r="F752">
        <v>38</v>
      </c>
      <c r="G752">
        <f>Constante!$A$2-Employee_Data[[#This Row],[Age]]</f>
        <v>27</v>
      </c>
      <c r="H752" t="s">
        <v>204</v>
      </c>
      <c r="I752" t="s">
        <v>76</v>
      </c>
      <c r="J752" t="s">
        <v>21</v>
      </c>
      <c r="K752" t="s">
        <v>40</v>
      </c>
      <c r="L752" s="1">
        <v>43798</v>
      </c>
      <c r="M752" s="2">
        <f t="shared" si="33"/>
        <v>2019</v>
      </c>
      <c r="N752" s="3">
        <f t="shared" si="34"/>
        <v>11</v>
      </c>
      <c r="O752" s="3">
        <f t="shared" si="35"/>
        <v>29</v>
      </c>
      <c r="P752">
        <v>69647</v>
      </c>
      <c r="Q752">
        <f>Employee_Data[[#This Row],[Annual Salary]] * (1 + Employee_Data[[#This Row],[Bonus %]])</f>
        <v>69647</v>
      </c>
      <c r="R752">
        <v>0</v>
      </c>
      <c r="S752" t="s">
        <v>23</v>
      </c>
      <c r="T752" t="s">
        <v>65</v>
      </c>
      <c r="U752" s="1">
        <v>44671</v>
      </c>
    </row>
    <row r="753" spans="1:21" x14ac:dyDescent="0.25">
      <c r="A753" t="s">
        <v>1223</v>
      </c>
      <c r="B753" t="s">
        <v>267</v>
      </c>
      <c r="C753" t="s">
        <v>427</v>
      </c>
      <c r="D753" t="str">
        <f>CONCATENATE(Employee_Data[[#This Row],[First Name]]," ",Employee_Data[[#This Row],[Last Name]])</f>
        <v>Miles Thao</v>
      </c>
      <c r="E753" t="s">
        <v>28</v>
      </c>
      <c r="F753">
        <v>57</v>
      </c>
      <c r="G753">
        <f>Constante!$A$2-Employee_Data[[#This Row],[Age]]</f>
        <v>8</v>
      </c>
      <c r="H753" t="s">
        <v>360</v>
      </c>
      <c r="I753" t="s">
        <v>20</v>
      </c>
      <c r="J753" t="s">
        <v>56</v>
      </c>
      <c r="K753" t="s">
        <v>31</v>
      </c>
      <c r="L753" s="1">
        <v>37798</v>
      </c>
      <c r="M753" s="2">
        <f t="shared" si="33"/>
        <v>2003</v>
      </c>
      <c r="N753" s="3">
        <f t="shared" si="34"/>
        <v>6</v>
      </c>
      <c r="O753" s="3">
        <f t="shared" si="35"/>
        <v>26</v>
      </c>
      <c r="P753">
        <v>63318</v>
      </c>
      <c r="Q753">
        <f>Employee_Data[[#This Row],[Annual Salary]] * (1 + Employee_Data[[#This Row],[Bonus %]])</f>
        <v>63318</v>
      </c>
      <c r="R753">
        <v>0</v>
      </c>
      <c r="S753" t="s">
        <v>23</v>
      </c>
      <c r="T753" t="s">
        <v>105</v>
      </c>
      <c r="U753" s="1"/>
    </row>
    <row r="754" spans="1:21" x14ac:dyDescent="0.25">
      <c r="A754" t="s">
        <v>1224</v>
      </c>
      <c r="B754" t="s">
        <v>187</v>
      </c>
      <c r="C754" t="s">
        <v>666</v>
      </c>
      <c r="D754" t="str">
        <f>CONCATENATE(Employee_Data[[#This Row],[First Name]]," ",Employee_Data[[#This Row],[Last Name]])</f>
        <v>William Cao</v>
      </c>
      <c r="E754" t="s">
        <v>28</v>
      </c>
      <c r="F754">
        <v>63</v>
      </c>
      <c r="G754">
        <f>Constante!$A$2-Employee_Data[[#This Row],[Age]]</f>
        <v>2</v>
      </c>
      <c r="H754" t="s">
        <v>49</v>
      </c>
      <c r="I754" t="s">
        <v>96</v>
      </c>
      <c r="J754" t="s">
        <v>30</v>
      </c>
      <c r="K754" t="s">
        <v>31</v>
      </c>
      <c r="L754" s="1">
        <v>42778</v>
      </c>
      <c r="M754" s="2">
        <f t="shared" si="33"/>
        <v>2017</v>
      </c>
      <c r="N754" s="3">
        <f t="shared" si="34"/>
        <v>2</v>
      </c>
      <c r="O754" s="3">
        <f t="shared" si="35"/>
        <v>12</v>
      </c>
      <c r="P754">
        <v>77629</v>
      </c>
      <c r="Q754">
        <f>Employee_Data[[#This Row],[Annual Salary]] * (1 + Employee_Data[[#This Row],[Bonus %]])</f>
        <v>77629</v>
      </c>
      <c r="R754">
        <v>0</v>
      </c>
      <c r="S754" t="s">
        <v>32</v>
      </c>
      <c r="T754" t="s">
        <v>140</v>
      </c>
      <c r="U754" s="1"/>
    </row>
    <row r="755" spans="1:21" x14ac:dyDescent="0.25">
      <c r="A755" t="s">
        <v>1225</v>
      </c>
      <c r="B755" t="s">
        <v>746</v>
      </c>
      <c r="C755" t="s">
        <v>441</v>
      </c>
      <c r="D755" t="str">
        <f>CONCATENATE(Employee_Data[[#This Row],[First Name]]," ",Employee_Data[[#This Row],[Last Name]])</f>
        <v>Leo Hsu</v>
      </c>
      <c r="E755" t="s">
        <v>28</v>
      </c>
      <c r="F755">
        <v>62</v>
      </c>
      <c r="G755">
        <f>Constante!$A$2-Employee_Data[[#This Row],[Age]]</f>
        <v>3</v>
      </c>
      <c r="H755" t="s">
        <v>19</v>
      </c>
      <c r="I755" t="s">
        <v>76</v>
      </c>
      <c r="J755" t="s">
        <v>30</v>
      </c>
      <c r="K755" t="s">
        <v>31</v>
      </c>
      <c r="L755" s="1">
        <v>43061</v>
      </c>
      <c r="M755" s="2">
        <f t="shared" si="33"/>
        <v>2017</v>
      </c>
      <c r="N755" s="3">
        <f t="shared" si="34"/>
        <v>11</v>
      </c>
      <c r="O755" s="3">
        <f t="shared" si="35"/>
        <v>22</v>
      </c>
      <c r="P755">
        <v>138808</v>
      </c>
      <c r="Q755">
        <f>Employee_Data[[#This Row],[Annual Salary]] * (1 + Employee_Data[[#This Row],[Bonus %]])</f>
        <v>159629.19999999998</v>
      </c>
      <c r="R755">
        <v>0.15</v>
      </c>
      <c r="S755" t="s">
        <v>32</v>
      </c>
      <c r="T755" t="s">
        <v>33</v>
      </c>
      <c r="U755" s="1"/>
    </row>
    <row r="756" spans="1:21" x14ac:dyDescent="0.25">
      <c r="A756" t="s">
        <v>1226</v>
      </c>
      <c r="B756" t="s">
        <v>439</v>
      </c>
      <c r="C756" t="s">
        <v>578</v>
      </c>
      <c r="D756" t="str">
        <f>CONCATENATE(Employee_Data[[#This Row],[First Name]]," ",Employee_Data[[#This Row],[Last Name]])</f>
        <v>Avery Grant</v>
      </c>
      <c r="E756" t="s">
        <v>18</v>
      </c>
      <c r="F756">
        <v>49</v>
      </c>
      <c r="G756">
        <f>Constante!$A$2-Employee_Data[[#This Row],[Age]]</f>
        <v>16</v>
      </c>
      <c r="H756" t="s">
        <v>162</v>
      </c>
      <c r="I756" t="s">
        <v>20</v>
      </c>
      <c r="J756" t="s">
        <v>21</v>
      </c>
      <c r="K756" t="s">
        <v>40</v>
      </c>
      <c r="L756" s="1">
        <v>41703</v>
      </c>
      <c r="M756" s="2">
        <f t="shared" si="33"/>
        <v>2014</v>
      </c>
      <c r="N756" s="3">
        <f t="shared" si="34"/>
        <v>3</v>
      </c>
      <c r="O756" s="3">
        <f t="shared" si="35"/>
        <v>5</v>
      </c>
      <c r="P756">
        <v>88777</v>
      </c>
      <c r="Q756">
        <f>Employee_Data[[#This Row],[Annual Salary]] * (1 + Employee_Data[[#This Row],[Bonus %]])</f>
        <v>88777</v>
      </c>
      <c r="R756">
        <v>0</v>
      </c>
      <c r="S756" t="s">
        <v>23</v>
      </c>
      <c r="T756" t="s">
        <v>41</v>
      </c>
      <c r="U756" s="1"/>
    </row>
    <row r="757" spans="1:21" x14ac:dyDescent="0.25">
      <c r="A757" t="s">
        <v>1227</v>
      </c>
      <c r="B757" t="s">
        <v>43</v>
      </c>
      <c r="C757" t="s">
        <v>412</v>
      </c>
      <c r="D757" t="str">
        <f>CONCATENATE(Employee_Data[[#This Row],[First Name]]," ",Employee_Data[[#This Row],[Last Name]])</f>
        <v>Penelope Fong</v>
      </c>
      <c r="E757" t="s">
        <v>18</v>
      </c>
      <c r="F757">
        <v>60</v>
      </c>
      <c r="G757">
        <f>Constante!$A$2-Employee_Data[[#This Row],[Age]]</f>
        <v>5</v>
      </c>
      <c r="H757" t="s">
        <v>37</v>
      </c>
      <c r="I757" t="s">
        <v>69</v>
      </c>
      <c r="J757" t="s">
        <v>56</v>
      </c>
      <c r="K757" t="s">
        <v>31</v>
      </c>
      <c r="L757" s="1">
        <v>38121</v>
      </c>
      <c r="M757" s="2">
        <f t="shared" si="33"/>
        <v>2004</v>
      </c>
      <c r="N757" s="3">
        <f t="shared" si="34"/>
        <v>5</v>
      </c>
      <c r="O757" s="3">
        <f t="shared" si="35"/>
        <v>14</v>
      </c>
      <c r="P757">
        <v>186378</v>
      </c>
      <c r="Q757">
        <f>Employee_Data[[#This Row],[Annual Salary]] * (1 + Employee_Data[[#This Row],[Bonus %]])</f>
        <v>234836.28</v>
      </c>
      <c r="R757">
        <v>0.26</v>
      </c>
      <c r="S757" t="s">
        <v>32</v>
      </c>
      <c r="T757" t="s">
        <v>33</v>
      </c>
      <c r="U757" s="1"/>
    </row>
    <row r="758" spans="1:21" x14ac:dyDescent="0.25">
      <c r="A758" t="s">
        <v>1228</v>
      </c>
      <c r="B758" t="s">
        <v>382</v>
      </c>
      <c r="C758" t="s">
        <v>427</v>
      </c>
      <c r="D758" t="str">
        <f>CONCATENATE(Employee_Data[[#This Row],[First Name]]," ",Employee_Data[[#This Row],[Last Name]])</f>
        <v>Vivian Thao</v>
      </c>
      <c r="E758" t="s">
        <v>18</v>
      </c>
      <c r="F758">
        <v>45</v>
      </c>
      <c r="G758">
        <f>Constante!$A$2-Employee_Data[[#This Row],[Age]]</f>
        <v>20</v>
      </c>
      <c r="H758" t="s">
        <v>132</v>
      </c>
      <c r="I758" t="s">
        <v>81</v>
      </c>
      <c r="J758" t="s">
        <v>21</v>
      </c>
      <c r="K758" t="s">
        <v>31</v>
      </c>
      <c r="L758" s="1">
        <v>42117</v>
      </c>
      <c r="M758" s="2">
        <f t="shared" si="33"/>
        <v>2015</v>
      </c>
      <c r="N758" s="3">
        <f t="shared" si="34"/>
        <v>4</v>
      </c>
      <c r="O758" s="3">
        <f t="shared" si="35"/>
        <v>23</v>
      </c>
      <c r="P758">
        <v>60017</v>
      </c>
      <c r="Q758">
        <f>Employee_Data[[#This Row],[Annual Salary]] * (1 + Employee_Data[[#This Row],[Bonus %]])</f>
        <v>60017</v>
      </c>
      <c r="R758">
        <v>0</v>
      </c>
      <c r="S758" t="s">
        <v>23</v>
      </c>
      <c r="T758" t="s">
        <v>41</v>
      </c>
      <c r="U758" s="1"/>
    </row>
    <row r="759" spans="1:21" x14ac:dyDescent="0.25">
      <c r="A759" t="s">
        <v>1229</v>
      </c>
      <c r="B759" t="s">
        <v>115</v>
      </c>
      <c r="C759" t="s">
        <v>1028</v>
      </c>
      <c r="D759" t="str">
        <f>CONCATENATE(Employee_Data[[#This Row],[First Name]]," ",Employee_Data[[#This Row],[Last Name]])</f>
        <v>Eva Estrada</v>
      </c>
      <c r="E759" t="s">
        <v>18</v>
      </c>
      <c r="F759">
        <v>45</v>
      </c>
      <c r="G759">
        <f>Constante!$A$2-Employee_Data[[#This Row],[Age]]</f>
        <v>20</v>
      </c>
      <c r="H759" t="s">
        <v>19</v>
      </c>
      <c r="I759" t="s">
        <v>55</v>
      </c>
      <c r="J759" t="s">
        <v>39</v>
      </c>
      <c r="K759" t="s">
        <v>102</v>
      </c>
      <c r="L759" s="1">
        <v>43305</v>
      </c>
      <c r="M759" s="2">
        <f t="shared" si="33"/>
        <v>2018</v>
      </c>
      <c r="N759" s="3">
        <f t="shared" si="34"/>
        <v>7</v>
      </c>
      <c r="O759" s="3">
        <f t="shared" si="35"/>
        <v>24</v>
      </c>
      <c r="P759">
        <v>148991</v>
      </c>
      <c r="Q759">
        <f>Employee_Data[[#This Row],[Annual Salary]] * (1 + Employee_Data[[#This Row],[Bonus %]])</f>
        <v>166869.92000000001</v>
      </c>
      <c r="R759">
        <v>0.12</v>
      </c>
      <c r="S759" t="s">
        <v>112</v>
      </c>
      <c r="T759" t="s">
        <v>265</v>
      </c>
      <c r="U759" s="1"/>
    </row>
    <row r="760" spans="1:21" x14ac:dyDescent="0.25">
      <c r="A760" t="s">
        <v>1230</v>
      </c>
      <c r="B760" t="s">
        <v>470</v>
      </c>
      <c r="C760" t="s">
        <v>35</v>
      </c>
      <c r="D760" t="str">
        <f>CONCATENATE(Employee_Data[[#This Row],[First Name]]," ",Employee_Data[[#This Row],[Last Name]])</f>
        <v>Emma Luna</v>
      </c>
      <c r="E760" t="s">
        <v>18</v>
      </c>
      <c r="F760">
        <v>52</v>
      </c>
      <c r="G760">
        <f>Constante!$A$2-Employee_Data[[#This Row],[Age]]</f>
        <v>13</v>
      </c>
      <c r="H760" t="s">
        <v>218</v>
      </c>
      <c r="I760" t="s">
        <v>81</v>
      </c>
      <c r="J760" t="s">
        <v>39</v>
      </c>
      <c r="K760" t="s">
        <v>102</v>
      </c>
      <c r="L760" s="1">
        <v>39532</v>
      </c>
      <c r="M760" s="2">
        <f t="shared" si="33"/>
        <v>2008</v>
      </c>
      <c r="N760" s="3">
        <f t="shared" si="34"/>
        <v>3</v>
      </c>
      <c r="O760" s="3">
        <f t="shared" si="35"/>
        <v>25</v>
      </c>
      <c r="P760">
        <v>97398</v>
      </c>
      <c r="Q760">
        <f>Employee_Data[[#This Row],[Annual Salary]] * (1 + Employee_Data[[#This Row],[Bonus %]])</f>
        <v>97398</v>
      </c>
      <c r="R760">
        <v>0</v>
      </c>
      <c r="S760" t="s">
        <v>112</v>
      </c>
      <c r="T760" t="s">
        <v>113</v>
      </c>
      <c r="U760" s="1"/>
    </row>
    <row r="761" spans="1:21" x14ac:dyDescent="0.25">
      <c r="A761" t="s">
        <v>1231</v>
      </c>
      <c r="B761" t="s">
        <v>496</v>
      </c>
      <c r="C761" t="s">
        <v>792</v>
      </c>
      <c r="D761" t="str">
        <f>CONCATENATE(Employee_Data[[#This Row],[First Name]]," ",Employee_Data[[#This Row],[Last Name]])</f>
        <v>Charlotte Wu</v>
      </c>
      <c r="E761" t="s">
        <v>18</v>
      </c>
      <c r="F761">
        <v>63</v>
      </c>
      <c r="G761">
        <f>Constante!$A$2-Employee_Data[[#This Row],[Age]]</f>
        <v>2</v>
      </c>
      <c r="H761" t="s">
        <v>179</v>
      </c>
      <c r="I761" t="s">
        <v>76</v>
      </c>
      <c r="J761" t="s">
        <v>30</v>
      </c>
      <c r="K761" t="s">
        <v>31</v>
      </c>
      <c r="L761" s="1">
        <v>39204</v>
      </c>
      <c r="M761" s="2">
        <f t="shared" si="33"/>
        <v>2007</v>
      </c>
      <c r="N761" s="3">
        <f t="shared" si="34"/>
        <v>5</v>
      </c>
      <c r="O761" s="3">
        <f t="shared" si="35"/>
        <v>2</v>
      </c>
      <c r="P761">
        <v>72805</v>
      </c>
      <c r="Q761">
        <f>Employee_Data[[#This Row],[Annual Salary]] * (1 + Employee_Data[[#This Row],[Bonus %]])</f>
        <v>72805</v>
      </c>
      <c r="R761">
        <v>0</v>
      </c>
      <c r="S761" t="s">
        <v>32</v>
      </c>
      <c r="T761" t="s">
        <v>88</v>
      </c>
      <c r="U761" s="1"/>
    </row>
    <row r="762" spans="1:21" x14ac:dyDescent="0.25">
      <c r="A762" t="s">
        <v>1232</v>
      </c>
      <c r="B762" t="s">
        <v>382</v>
      </c>
      <c r="C762" t="s">
        <v>262</v>
      </c>
      <c r="D762" t="str">
        <f>CONCATENATE(Employee_Data[[#This Row],[First Name]]," ",Employee_Data[[#This Row],[Last Name]])</f>
        <v>Vivian Chu</v>
      </c>
      <c r="E762" t="s">
        <v>18</v>
      </c>
      <c r="F762">
        <v>46</v>
      </c>
      <c r="G762">
        <f>Constante!$A$2-Employee_Data[[#This Row],[Age]]</f>
        <v>19</v>
      </c>
      <c r="H762" t="s">
        <v>355</v>
      </c>
      <c r="I762" t="s">
        <v>55</v>
      </c>
      <c r="J762" t="s">
        <v>21</v>
      </c>
      <c r="K762" t="s">
        <v>31</v>
      </c>
      <c r="L762" s="1">
        <v>44213</v>
      </c>
      <c r="M762" s="2">
        <f t="shared" si="33"/>
        <v>2021</v>
      </c>
      <c r="N762" s="3">
        <f t="shared" si="34"/>
        <v>1</v>
      </c>
      <c r="O762" s="3">
        <f t="shared" si="35"/>
        <v>17</v>
      </c>
      <c r="P762">
        <v>72131</v>
      </c>
      <c r="Q762">
        <f>Employee_Data[[#This Row],[Annual Salary]] * (1 + Employee_Data[[#This Row],[Bonus %]])</f>
        <v>72131</v>
      </c>
      <c r="R762">
        <v>0</v>
      </c>
      <c r="S762" t="s">
        <v>32</v>
      </c>
      <c r="T762" t="s">
        <v>88</v>
      </c>
      <c r="U762" s="1"/>
    </row>
    <row r="763" spans="1:21" x14ac:dyDescent="0.25">
      <c r="A763" t="s">
        <v>1233</v>
      </c>
      <c r="B763" t="s">
        <v>715</v>
      </c>
      <c r="C763" t="s">
        <v>404</v>
      </c>
      <c r="D763" t="str">
        <f>CONCATENATE(Employee_Data[[#This Row],[First Name]]," ",Employee_Data[[#This Row],[Last Name]])</f>
        <v>Jayden Williams</v>
      </c>
      <c r="E763" t="s">
        <v>28</v>
      </c>
      <c r="F763">
        <v>64</v>
      </c>
      <c r="G763">
        <f>Constante!$A$2-Employee_Data[[#This Row],[Age]]</f>
        <v>1</v>
      </c>
      <c r="H763" t="s">
        <v>60</v>
      </c>
      <c r="I763" t="s">
        <v>76</v>
      </c>
      <c r="J763" t="s">
        <v>30</v>
      </c>
      <c r="K763" t="s">
        <v>40</v>
      </c>
      <c r="L763" s="1">
        <v>33964</v>
      </c>
      <c r="M763" s="2">
        <f t="shared" si="33"/>
        <v>1992</v>
      </c>
      <c r="N763" s="3">
        <f t="shared" si="34"/>
        <v>12</v>
      </c>
      <c r="O763" s="3">
        <f t="shared" si="35"/>
        <v>26</v>
      </c>
      <c r="P763">
        <v>104668</v>
      </c>
      <c r="Q763">
        <f>Employee_Data[[#This Row],[Annual Salary]] * (1 + Employee_Data[[#This Row],[Bonus %]])</f>
        <v>113041.44</v>
      </c>
      <c r="R763">
        <v>0.08</v>
      </c>
      <c r="S763" t="s">
        <v>23</v>
      </c>
      <c r="T763" t="s">
        <v>105</v>
      </c>
      <c r="U763" s="1"/>
    </row>
    <row r="764" spans="1:21" x14ac:dyDescent="0.25">
      <c r="A764" t="s">
        <v>1234</v>
      </c>
      <c r="B764" t="s">
        <v>312</v>
      </c>
      <c r="C764" t="s">
        <v>562</v>
      </c>
      <c r="D764" t="str">
        <f>CONCATENATE(Employee_Data[[#This Row],[First Name]]," ",Employee_Data[[#This Row],[Last Name]])</f>
        <v>Amelia Bell</v>
      </c>
      <c r="E764" t="s">
        <v>18</v>
      </c>
      <c r="F764">
        <v>53</v>
      </c>
      <c r="G764">
        <f>Constante!$A$2-Employee_Data[[#This Row],[Age]]</f>
        <v>12</v>
      </c>
      <c r="H764" t="s">
        <v>49</v>
      </c>
      <c r="I764" t="s">
        <v>55</v>
      </c>
      <c r="J764" t="s">
        <v>30</v>
      </c>
      <c r="K764" t="s">
        <v>40</v>
      </c>
      <c r="L764" s="1">
        <v>42952</v>
      </c>
      <c r="M764" s="2">
        <f t="shared" si="33"/>
        <v>2017</v>
      </c>
      <c r="N764" s="3">
        <f t="shared" si="34"/>
        <v>8</v>
      </c>
      <c r="O764" s="3">
        <f t="shared" si="35"/>
        <v>5</v>
      </c>
      <c r="P764">
        <v>89769</v>
      </c>
      <c r="Q764">
        <f>Employee_Data[[#This Row],[Annual Salary]] * (1 + Employee_Data[[#This Row],[Bonus %]])</f>
        <v>89769</v>
      </c>
      <c r="R764">
        <v>0</v>
      </c>
      <c r="S764" t="s">
        <v>23</v>
      </c>
      <c r="T764" t="s">
        <v>24</v>
      </c>
      <c r="U764" s="1"/>
    </row>
    <row r="765" spans="1:21" x14ac:dyDescent="0.25">
      <c r="A765" t="s">
        <v>1235</v>
      </c>
      <c r="B765" t="s">
        <v>223</v>
      </c>
      <c r="C765" t="s">
        <v>253</v>
      </c>
      <c r="D765" t="str">
        <f>CONCATENATE(Employee_Data[[#This Row],[First Name]]," ",Employee_Data[[#This Row],[Last Name]])</f>
        <v>Addison Mehta</v>
      </c>
      <c r="E765" t="s">
        <v>18</v>
      </c>
      <c r="F765">
        <v>27</v>
      </c>
      <c r="G765">
        <f>Constante!$A$2-Employee_Data[[#This Row],[Age]]</f>
        <v>38</v>
      </c>
      <c r="H765" t="s">
        <v>60</v>
      </c>
      <c r="I765" t="s">
        <v>55</v>
      </c>
      <c r="J765" t="s">
        <v>56</v>
      </c>
      <c r="K765" t="s">
        <v>31</v>
      </c>
      <c r="L765" s="1">
        <v>43358</v>
      </c>
      <c r="M765" s="2">
        <f t="shared" si="33"/>
        <v>2018</v>
      </c>
      <c r="N765" s="3">
        <f t="shared" si="34"/>
        <v>9</v>
      </c>
      <c r="O765" s="3">
        <f t="shared" si="35"/>
        <v>15</v>
      </c>
      <c r="P765">
        <v>127616</v>
      </c>
      <c r="Q765">
        <f>Employee_Data[[#This Row],[Annual Salary]] * (1 + Employee_Data[[#This Row],[Bonus %]])</f>
        <v>136549.12</v>
      </c>
      <c r="R765">
        <v>7.0000000000000007E-2</v>
      </c>
      <c r="S765" t="s">
        <v>23</v>
      </c>
      <c r="T765" t="s">
        <v>105</v>
      </c>
      <c r="U765" s="1"/>
    </row>
    <row r="766" spans="1:21" x14ac:dyDescent="0.25">
      <c r="A766" t="s">
        <v>591</v>
      </c>
      <c r="B766" t="s">
        <v>202</v>
      </c>
      <c r="C766" t="s">
        <v>168</v>
      </c>
      <c r="D766" t="str">
        <f>CONCATENATE(Employee_Data[[#This Row],[First Name]]," ",Employee_Data[[#This Row],[Last Name]])</f>
        <v>Alexander Jackson</v>
      </c>
      <c r="E766" t="s">
        <v>28</v>
      </c>
      <c r="F766">
        <v>45</v>
      </c>
      <c r="G766">
        <f>Constante!$A$2-Employee_Data[[#This Row],[Age]]</f>
        <v>20</v>
      </c>
      <c r="H766" t="s">
        <v>60</v>
      </c>
      <c r="I766" t="s">
        <v>76</v>
      </c>
      <c r="J766" t="s">
        <v>56</v>
      </c>
      <c r="K766" t="s">
        <v>40</v>
      </c>
      <c r="L766" s="1">
        <v>41099</v>
      </c>
      <c r="M766" s="2">
        <f t="shared" si="33"/>
        <v>2012</v>
      </c>
      <c r="N766" s="3">
        <f t="shared" si="34"/>
        <v>7</v>
      </c>
      <c r="O766" s="3">
        <f t="shared" si="35"/>
        <v>9</v>
      </c>
      <c r="P766">
        <v>109883</v>
      </c>
      <c r="Q766">
        <f>Employee_Data[[#This Row],[Annual Salary]] * (1 + Employee_Data[[#This Row],[Bonus %]])</f>
        <v>117574.81000000001</v>
      </c>
      <c r="R766">
        <v>7.0000000000000007E-2</v>
      </c>
      <c r="S766" t="s">
        <v>23</v>
      </c>
      <c r="T766" t="s">
        <v>105</v>
      </c>
      <c r="U766" s="1"/>
    </row>
    <row r="767" spans="1:21" x14ac:dyDescent="0.25">
      <c r="A767" t="s">
        <v>1236</v>
      </c>
      <c r="B767" t="s">
        <v>246</v>
      </c>
      <c r="C767" t="s">
        <v>942</v>
      </c>
      <c r="D767" t="str">
        <f>CONCATENATE(Employee_Data[[#This Row],[First Name]]," ",Employee_Data[[#This Row],[Last Name]])</f>
        <v>Everly Lin</v>
      </c>
      <c r="E767" t="s">
        <v>18</v>
      </c>
      <c r="F767">
        <v>25</v>
      </c>
      <c r="G767">
        <f>Constante!$A$2-Employee_Data[[#This Row],[Age]]</f>
        <v>40</v>
      </c>
      <c r="H767" t="s">
        <v>228</v>
      </c>
      <c r="I767" t="s">
        <v>76</v>
      </c>
      <c r="J767" t="s">
        <v>30</v>
      </c>
      <c r="K767" t="s">
        <v>31</v>
      </c>
      <c r="L767" s="1">
        <v>44270</v>
      </c>
      <c r="M767" s="2">
        <f t="shared" si="33"/>
        <v>2021</v>
      </c>
      <c r="N767" s="3">
        <f t="shared" si="34"/>
        <v>3</v>
      </c>
      <c r="O767" s="3">
        <f t="shared" si="35"/>
        <v>15</v>
      </c>
      <c r="P767">
        <v>47974</v>
      </c>
      <c r="Q767">
        <f>Employee_Data[[#This Row],[Annual Salary]] * (1 + Employee_Data[[#This Row],[Bonus %]])</f>
        <v>47974</v>
      </c>
      <c r="R767">
        <v>0</v>
      </c>
      <c r="S767" t="s">
        <v>32</v>
      </c>
      <c r="T767" t="s">
        <v>33</v>
      </c>
      <c r="U767" s="1"/>
    </row>
    <row r="768" spans="1:21" x14ac:dyDescent="0.25">
      <c r="A768" t="s">
        <v>1237</v>
      </c>
      <c r="B768" t="s">
        <v>996</v>
      </c>
      <c r="C768" t="s">
        <v>917</v>
      </c>
      <c r="D768" t="str">
        <f>CONCATENATE(Employee_Data[[#This Row],[First Name]]," ",Employee_Data[[#This Row],[Last Name]])</f>
        <v>Lyla Stewart</v>
      </c>
      <c r="E768" t="s">
        <v>18</v>
      </c>
      <c r="F768">
        <v>43</v>
      </c>
      <c r="G768">
        <f>Constante!$A$2-Employee_Data[[#This Row],[Age]]</f>
        <v>22</v>
      </c>
      <c r="H768" t="s">
        <v>19</v>
      </c>
      <c r="I768" t="s">
        <v>20</v>
      </c>
      <c r="J768" t="s">
        <v>39</v>
      </c>
      <c r="K768" t="s">
        <v>40</v>
      </c>
      <c r="L768" s="1">
        <v>42090</v>
      </c>
      <c r="M768" s="2">
        <f t="shared" si="33"/>
        <v>2015</v>
      </c>
      <c r="N768" s="3">
        <f t="shared" si="34"/>
        <v>3</v>
      </c>
      <c r="O768" s="3">
        <f t="shared" si="35"/>
        <v>27</v>
      </c>
      <c r="P768">
        <v>120321</v>
      </c>
      <c r="Q768">
        <f>Employee_Data[[#This Row],[Annual Salary]] * (1 + Employee_Data[[#This Row],[Bonus %]])</f>
        <v>134759.52000000002</v>
      </c>
      <c r="R768">
        <v>0.12</v>
      </c>
      <c r="S768" t="s">
        <v>23</v>
      </c>
      <c r="T768" t="s">
        <v>47</v>
      </c>
      <c r="U768" s="1"/>
    </row>
    <row r="769" spans="1:21" x14ac:dyDescent="0.25">
      <c r="A769" t="s">
        <v>1238</v>
      </c>
      <c r="B769" t="s">
        <v>521</v>
      </c>
      <c r="C769" t="s">
        <v>437</v>
      </c>
      <c r="D769" t="str">
        <f>CONCATENATE(Employee_Data[[#This Row],[First Name]]," ",Employee_Data[[#This Row],[Last Name]])</f>
        <v>Brooklyn Ruiz</v>
      </c>
      <c r="E769" t="s">
        <v>18</v>
      </c>
      <c r="F769">
        <v>61</v>
      </c>
      <c r="G769">
        <f>Constante!$A$2-Employee_Data[[#This Row],[Age]]</f>
        <v>4</v>
      </c>
      <c r="H769" t="s">
        <v>147</v>
      </c>
      <c r="I769" t="s">
        <v>20</v>
      </c>
      <c r="J769" t="s">
        <v>30</v>
      </c>
      <c r="K769" t="s">
        <v>102</v>
      </c>
      <c r="L769" s="1">
        <v>41861</v>
      </c>
      <c r="M769" s="2">
        <f t="shared" si="33"/>
        <v>2014</v>
      </c>
      <c r="N769" s="3">
        <f t="shared" si="34"/>
        <v>8</v>
      </c>
      <c r="O769" s="3">
        <f t="shared" si="35"/>
        <v>10</v>
      </c>
      <c r="P769">
        <v>57446</v>
      </c>
      <c r="Q769">
        <f>Employee_Data[[#This Row],[Annual Salary]] * (1 + Employee_Data[[#This Row],[Bonus %]])</f>
        <v>57446</v>
      </c>
      <c r="R769">
        <v>0</v>
      </c>
      <c r="S769" t="s">
        <v>23</v>
      </c>
      <c r="T769" t="s">
        <v>50</v>
      </c>
      <c r="U769" s="1"/>
    </row>
    <row r="770" spans="1:21" x14ac:dyDescent="0.25">
      <c r="A770" t="s">
        <v>1239</v>
      </c>
      <c r="B770" t="s">
        <v>238</v>
      </c>
      <c r="C770" t="s">
        <v>632</v>
      </c>
      <c r="D770" t="str">
        <f>CONCATENATE(Employee_Data[[#This Row],[First Name]]," ",Employee_Data[[#This Row],[Last Name]])</f>
        <v>Skylar Evans</v>
      </c>
      <c r="E770" t="s">
        <v>18</v>
      </c>
      <c r="F770">
        <v>42</v>
      </c>
      <c r="G770">
        <f>Constante!$A$2-Employee_Data[[#This Row],[Age]]</f>
        <v>23</v>
      </c>
      <c r="H770" t="s">
        <v>37</v>
      </c>
      <c r="I770" t="s">
        <v>69</v>
      </c>
      <c r="J770" t="s">
        <v>21</v>
      </c>
      <c r="K770" t="s">
        <v>40</v>
      </c>
      <c r="L770" s="1">
        <v>39968</v>
      </c>
      <c r="M770" s="2">
        <f t="shared" ref="M770:M833" si="36">YEAR(L770)</f>
        <v>2009</v>
      </c>
      <c r="N770" s="3">
        <f t="shared" ref="N770:N833" si="37">MONTH(L770)</f>
        <v>6</v>
      </c>
      <c r="O770" s="3">
        <f t="shared" ref="O770:O833" si="38">DAY(L770)</f>
        <v>4</v>
      </c>
      <c r="P770">
        <v>174099</v>
      </c>
      <c r="Q770">
        <f>Employee_Data[[#This Row],[Annual Salary]] * (1 + Employee_Data[[#This Row],[Bonus %]])</f>
        <v>219364.74</v>
      </c>
      <c r="R770">
        <v>0.26</v>
      </c>
      <c r="S770" t="s">
        <v>23</v>
      </c>
      <c r="T770" t="s">
        <v>47</v>
      </c>
      <c r="U770" s="1"/>
    </row>
    <row r="771" spans="1:21" x14ac:dyDescent="0.25">
      <c r="A771" t="s">
        <v>1240</v>
      </c>
      <c r="B771" t="s">
        <v>290</v>
      </c>
      <c r="C771" t="s">
        <v>309</v>
      </c>
      <c r="D771" t="str">
        <f>CONCATENATE(Employee_Data[[#This Row],[First Name]]," ",Employee_Data[[#This Row],[Last Name]])</f>
        <v>Lincoln Huynh</v>
      </c>
      <c r="E771" t="s">
        <v>28</v>
      </c>
      <c r="F771">
        <v>63</v>
      </c>
      <c r="G771">
        <f>Constante!$A$2-Employee_Data[[#This Row],[Age]]</f>
        <v>2</v>
      </c>
      <c r="H771" t="s">
        <v>19</v>
      </c>
      <c r="I771" t="s">
        <v>38</v>
      </c>
      <c r="J771" t="s">
        <v>30</v>
      </c>
      <c r="K771" t="s">
        <v>31</v>
      </c>
      <c r="L771" s="1">
        <v>37295</v>
      </c>
      <c r="M771" s="2">
        <f t="shared" si="36"/>
        <v>2002</v>
      </c>
      <c r="N771" s="3">
        <f t="shared" si="37"/>
        <v>2</v>
      </c>
      <c r="O771" s="3">
        <f t="shared" si="38"/>
        <v>8</v>
      </c>
      <c r="P771">
        <v>128703</v>
      </c>
      <c r="Q771">
        <f>Employee_Data[[#This Row],[Annual Salary]] * (1 + Employee_Data[[#This Row],[Bonus %]])</f>
        <v>145434.38999999998</v>
      </c>
      <c r="R771">
        <v>0.13</v>
      </c>
      <c r="S771" t="s">
        <v>23</v>
      </c>
      <c r="T771" t="s">
        <v>47</v>
      </c>
      <c r="U771" s="1"/>
    </row>
    <row r="772" spans="1:21" x14ac:dyDescent="0.25">
      <c r="A772" t="s">
        <v>1241</v>
      </c>
      <c r="B772" t="s">
        <v>1031</v>
      </c>
      <c r="C772" t="s">
        <v>485</v>
      </c>
      <c r="D772" t="str">
        <f>CONCATENATE(Employee_Data[[#This Row],[First Name]]," ",Employee_Data[[#This Row],[Last Name]])</f>
        <v>Hazel Griffin</v>
      </c>
      <c r="E772" t="s">
        <v>18</v>
      </c>
      <c r="F772">
        <v>32</v>
      </c>
      <c r="G772">
        <f>Constante!$A$2-Employee_Data[[#This Row],[Age]]</f>
        <v>33</v>
      </c>
      <c r="H772" t="s">
        <v>218</v>
      </c>
      <c r="I772" t="s">
        <v>81</v>
      </c>
      <c r="J772" t="s">
        <v>56</v>
      </c>
      <c r="K772" t="s">
        <v>40</v>
      </c>
      <c r="L772" s="1">
        <v>42317</v>
      </c>
      <c r="M772" s="2">
        <f t="shared" si="36"/>
        <v>2015</v>
      </c>
      <c r="N772" s="3">
        <f t="shared" si="37"/>
        <v>11</v>
      </c>
      <c r="O772" s="3">
        <f t="shared" si="38"/>
        <v>9</v>
      </c>
      <c r="P772">
        <v>65247</v>
      </c>
      <c r="Q772">
        <f>Employee_Data[[#This Row],[Annual Salary]] * (1 + Employee_Data[[#This Row],[Bonus %]])</f>
        <v>65247</v>
      </c>
      <c r="R772">
        <v>0</v>
      </c>
      <c r="S772" t="s">
        <v>23</v>
      </c>
      <c r="T772" t="s">
        <v>50</v>
      </c>
      <c r="U772" s="1"/>
    </row>
    <row r="773" spans="1:21" x14ac:dyDescent="0.25">
      <c r="A773" t="s">
        <v>1242</v>
      </c>
      <c r="B773" t="s">
        <v>594</v>
      </c>
      <c r="C773" t="s">
        <v>1145</v>
      </c>
      <c r="D773" t="str">
        <f>CONCATENATE(Employee_Data[[#This Row],[First Name]]," ",Employee_Data[[#This Row],[Last Name]])</f>
        <v>Charles Gonzalez</v>
      </c>
      <c r="E773" t="s">
        <v>28</v>
      </c>
      <c r="F773">
        <v>27</v>
      </c>
      <c r="G773">
        <f>Constante!$A$2-Employee_Data[[#This Row],[Age]]</f>
        <v>38</v>
      </c>
      <c r="H773" t="s">
        <v>132</v>
      </c>
      <c r="I773" t="s">
        <v>81</v>
      </c>
      <c r="J773" t="s">
        <v>21</v>
      </c>
      <c r="K773" t="s">
        <v>102</v>
      </c>
      <c r="L773" s="1">
        <v>43371</v>
      </c>
      <c r="M773" s="2">
        <f t="shared" si="36"/>
        <v>2018</v>
      </c>
      <c r="N773" s="3">
        <f t="shared" si="37"/>
        <v>9</v>
      </c>
      <c r="O773" s="3">
        <f t="shared" si="38"/>
        <v>28</v>
      </c>
      <c r="P773">
        <v>64247</v>
      </c>
      <c r="Q773">
        <f>Employee_Data[[#This Row],[Annual Salary]] * (1 + Employee_Data[[#This Row],[Bonus %]])</f>
        <v>64247</v>
      </c>
      <c r="R773">
        <v>0</v>
      </c>
      <c r="S773" t="s">
        <v>112</v>
      </c>
      <c r="T773" t="s">
        <v>119</v>
      </c>
      <c r="U773" s="1"/>
    </row>
    <row r="774" spans="1:21" x14ac:dyDescent="0.25">
      <c r="A774" t="s">
        <v>1243</v>
      </c>
      <c r="B774" t="s">
        <v>174</v>
      </c>
      <c r="C774" t="s">
        <v>727</v>
      </c>
      <c r="D774" t="str">
        <f>CONCATENATE(Employee_Data[[#This Row],[First Name]]," ",Employee_Data[[#This Row],[Last Name]])</f>
        <v>Leah Patterson</v>
      </c>
      <c r="E774" t="s">
        <v>18</v>
      </c>
      <c r="F774">
        <v>33</v>
      </c>
      <c r="G774">
        <f>Constante!$A$2-Employee_Data[[#This Row],[Age]]</f>
        <v>32</v>
      </c>
      <c r="H774" t="s">
        <v>60</v>
      </c>
      <c r="I774" t="s">
        <v>76</v>
      </c>
      <c r="J774" t="s">
        <v>21</v>
      </c>
      <c r="K774" t="s">
        <v>40</v>
      </c>
      <c r="L774" s="1">
        <v>41071</v>
      </c>
      <c r="M774" s="2">
        <f t="shared" si="36"/>
        <v>2012</v>
      </c>
      <c r="N774" s="3">
        <f t="shared" si="37"/>
        <v>6</v>
      </c>
      <c r="O774" s="3">
        <f t="shared" si="38"/>
        <v>11</v>
      </c>
      <c r="P774">
        <v>118253</v>
      </c>
      <c r="Q774">
        <f>Employee_Data[[#This Row],[Annual Salary]] * (1 + Employee_Data[[#This Row],[Bonus %]])</f>
        <v>127713.24</v>
      </c>
      <c r="R774">
        <v>0.08</v>
      </c>
      <c r="S774" t="s">
        <v>23</v>
      </c>
      <c r="T774" t="s">
        <v>47</v>
      </c>
      <c r="U774" s="1"/>
    </row>
    <row r="775" spans="1:21" x14ac:dyDescent="0.25">
      <c r="A775" t="s">
        <v>1244</v>
      </c>
      <c r="B775" t="s">
        <v>439</v>
      </c>
      <c r="C775" t="s">
        <v>785</v>
      </c>
      <c r="D775" t="str">
        <f>CONCATENATE(Employee_Data[[#This Row],[First Name]]," ",Employee_Data[[#This Row],[Last Name]])</f>
        <v>Avery Sun</v>
      </c>
      <c r="E775" t="s">
        <v>18</v>
      </c>
      <c r="F775">
        <v>45</v>
      </c>
      <c r="G775">
        <f>Constante!$A$2-Employee_Data[[#This Row],[Age]]</f>
        <v>20</v>
      </c>
      <c r="H775" t="s">
        <v>225</v>
      </c>
      <c r="I775" t="s">
        <v>81</v>
      </c>
      <c r="J775" t="s">
        <v>30</v>
      </c>
      <c r="K775" t="s">
        <v>31</v>
      </c>
      <c r="L775" s="1">
        <v>38057</v>
      </c>
      <c r="M775" s="2">
        <f t="shared" si="36"/>
        <v>2004</v>
      </c>
      <c r="N775" s="3">
        <f t="shared" si="37"/>
        <v>3</v>
      </c>
      <c r="O775" s="3">
        <f t="shared" si="38"/>
        <v>11</v>
      </c>
      <c r="P775">
        <v>109422</v>
      </c>
      <c r="Q775">
        <f>Employee_Data[[#This Row],[Annual Salary]] * (1 + Employee_Data[[#This Row],[Bonus %]])</f>
        <v>109422</v>
      </c>
      <c r="R775">
        <v>0</v>
      </c>
      <c r="S775" t="s">
        <v>32</v>
      </c>
      <c r="T775" t="s">
        <v>33</v>
      </c>
      <c r="U775" s="1"/>
    </row>
    <row r="776" spans="1:21" x14ac:dyDescent="0.25">
      <c r="A776" t="s">
        <v>1245</v>
      </c>
      <c r="B776" t="s">
        <v>713</v>
      </c>
      <c r="C776" t="s">
        <v>854</v>
      </c>
      <c r="D776" t="str">
        <f>CONCATENATE(Employee_Data[[#This Row],[First Name]]," ",Employee_Data[[#This Row],[Last Name]])</f>
        <v>Isaac Yoon</v>
      </c>
      <c r="E776" t="s">
        <v>28</v>
      </c>
      <c r="F776">
        <v>41</v>
      </c>
      <c r="G776">
        <f>Constante!$A$2-Employee_Data[[#This Row],[Age]]</f>
        <v>24</v>
      </c>
      <c r="H776" t="s">
        <v>60</v>
      </c>
      <c r="I776" t="s">
        <v>76</v>
      </c>
      <c r="J776" t="s">
        <v>56</v>
      </c>
      <c r="K776" t="s">
        <v>31</v>
      </c>
      <c r="L776" s="1">
        <v>43502</v>
      </c>
      <c r="M776" s="2">
        <f t="shared" si="36"/>
        <v>2019</v>
      </c>
      <c r="N776" s="3">
        <f t="shared" si="37"/>
        <v>2</v>
      </c>
      <c r="O776" s="3">
        <f t="shared" si="38"/>
        <v>6</v>
      </c>
      <c r="P776">
        <v>12695</v>
      </c>
      <c r="Q776">
        <f>Employee_Data[[#This Row],[Annual Salary]] * (1 + Employee_Data[[#This Row],[Bonus %]])</f>
        <v>13964.500000000002</v>
      </c>
      <c r="R776">
        <v>0.1</v>
      </c>
      <c r="S776" t="s">
        <v>23</v>
      </c>
      <c r="T776" t="s">
        <v>41</v>
      </c>
      <c r="U776" s="1"/>
    </row>
    <row r="777" spans="1:21" x14ac:dyDescent="0.25">
      <c r="A777" t="s">
        <v>1246</v>
      </c>
      <c r="B777" t="s">
        <v>93</v>
      </c>
      <c r="C777" t="s">
        <v>327</v>
      </c>
      <c r="D777" t="str">
        <f>CONCATENATE(Employee_Data[[#This Row],[First Name]]," ",Employee_Data[[#This Row],[Last Name]])</f>
        <v>Isabella Bui</v>
      </c>
      <c r="E777" t="s">
        <v>18</v>
      </c>
      <c r="F777">
        <v>36</v>
      </c>
      <c r="G777">
        <f>Constante!$A$2-Employee_Data[[#This Row],[Age]]</f>
        <v>29</v>
      </c>
      <c r="H777" t="s">
        <v>162</v>
      </c>
      <c r="I777" t="s">
        <v>20</v>
      </c>
      <c r="J777" t="s">
        <v>30</v>
      </c>
      <c r="K777" t="s">
        <v>31</v>
      </c>
      <c r="L777" s="1">
        <v>41964</v>
      </c>
      <c r="M777" s="2">
        <f t="shared" si="36"/>
        <v>2014</v>
      </c>
      <c r="N777" s="3">
        <f t="shared" si="37"/>
        <v>11</v>
      </c>
      <c r="O777" s="3">
        <f t="shared" si="38"/>
        <v>21</v>
      </c>
      <c r="P777">
        <v>975</v>
      </c>
      <c r="Q777">
        <f>Employee_Data[[#This Row],[Annual Salary]] * (1 + Employee_Data[[#This Row],[Bonus %]])</f>
        <v>975</v>
      </c>
      <c r="R777">
        <v>0</v>
      </c>
      <c r="S777" t="s">
        <v>23</v>
      </c>
      <c r="T777" t="s">
        <v>65</v>
      </c>
      <c r="U777" s="1"/>
    </row>
    <row r="778" spans="1:21" x14ac:dyDescent="0.25">
      <c r="A778" t="s">
        <v>1247</v>
      </c>
      <c r="B778" t="s">
        <v>192</v>
      </c>
      <c r="C778" t="s">
        <v>1248</v>
      </c>
      <c r="D778" t="str">
        <f>CONCATENATE(Employee_Data[[#This Row],[First Name]]," ",Employee_Data[[#This Row],[Last Name]])</f>
        <v>Gabriel Zhou</v>
      </c>
      <c r="E778" t="s">
        <v>28</v>
      </c>
      <c r="F778">
        <v>25</v>
      </c>
      <c r="G778">
        <f>Constante!$A$2-Employee_Data[[#This Row],[Age]]</f>
        <v>40</v>
      </c>
      <c r="H778" t="s">
        <v>147</v>
      </c>
      <c r="I778" t="s">
        <v>20</v>
      </c>
      <c r="J778" t="s">
        <v>30</v>
      </c>
      <c r="K778" t="s">
        <v>31</v>
      </c>
      <c r="L778" s="1">
        <v>44213</v>
      </c>
      <c r="M778" s="2">
        <f t="shared" si="36"/>
        <v>2021</v>
      </c>
      <c r="N778" s="3">
        <f t="shared" si="37"/>
        <v>1</v>
      </c>
      <c r="O778" s="3">
        <f t="shared" si="38"/>
        <v>17</v>
      </c>
      <c r="P778">
        <v>41844</v>
      </c>
      <c r="Q778">
        <f>Employee_Data[[#This Row],[Annual Salary]] * (1 + Employee_Data[[#This Row],[Bonus %]])</f>
        <v>41844</v>
      </c>
      <c r="R778">
        <v>0</v>
      </c>
      <c r="S778" t="s">
        <v>32</v>
      </c>
      <c r="T778" t="s">
        <v>33</v>
      </c>
      <c r="U778" s="1"/>
    </row>
    <row r="779" spans="1:21" x14ac:dyDescent="0.25">
      <c r="A779" t="s">
        <v>1249</v>
      </c>
      <c r="B779" t="s">
        <v>296</v>
      </c>
      <c r="C779" t="s">
        <v>155</v>
      </c>
      <c r="D779" t="str">
        <f>CONCATENATE(Employee_Data[[#This Row],[First Name]]," ",Employee_Data[[#This Row],[Last Name]])</f>
        <v>Jack Vu</v>
      </c>
      <c r="E779" t="s">
        <v>28</v>
      </c>
      <c r="F779">
        <v>43</v>
      </c>
      <c r="G779">
        <f>Constante!$A$2-Employee_Data[[#This Row],[Age]]</f>
        <v>22</v>
      </c>
      <c r="H779" t="s">
        <v>153</v>
      </c>
      <c r="I779" t="s">
        <v>69</v>
      </c>
      <c r="J779" t="s">
        <v>21</v>
      </c>
      <c r="K779" t="s">
        <v>31</v>
      </c>
      <c r="L779" s="1">
        <v>41680</v>
      </c>
      <c r="M779" s="2">
        <f t="shared" si="36"/>
        <v>2014</v>
      </c>
      <c r="N779" s="3">
        <f t="shared" si="37"/>
        <v>2</v>
      </c>
      <c r="O779" s="3">
        <f t="shared" si="38"/>
        <v>10</v>
      </c>
      <c r="P779">
        <v>58875</v>
      </c>
      <c r="Q779">
        <f>Employee_Data[[#This Row],[Annual Salary]] * (1 + Employee_Data[[#This Row],[Bonus %]])</f>
        <v>58875</v>
      </c>
      <c r="R779">
        <v>0</v>
      </c>
      <c r="S779" t="s">
        <v>32</v>
      </c>
      <c r="T779" t="s">
        <v>166</v>
      </c>
      <c r="U779" s="1"/>
    </row>
    <row r="780" spans="1:21" x14ac:dyDescent="0.25">
      <c r="A780" t="s">
        <v>1250</v>
      </c>
      <c r="B780" t="s">
        <v>1094</v>
      </c>
      <c r="C780" t="s">
        <v>274</v>
      </c>
      <c r="D780" t="str">
        <f>CONCATENATE(Employee_Data[[#This Row],[First Name]]," ",Employee_Data[[#This Row],[Last Name]])</f>
        <v>Valentina Moua</v>
      </c>
      <c r="E780" t="s">
        <v>18</v>
      </c>
      <c r="F780">
        <v>37</v>
      </c>
      <c r="G780">
        <f>Constante!$A$2-Employee_Data[[#This Row],[Age]]</f>
        <v>28</v>
      </c>
      <c r="H780" t="s">
        <v>54</v>
      </c>
      <c r="I780" t="s">
        <v>55</v>
      </c>
      <c r="J780" t="s">
        <v>30</v>
      </c>
      <c r="K780" t="s">
        <v>31</v>
      </c>
      <c r="L780" s="1">
        <v>42318</v>
      </c>
      <c r="M780" s="2">
        <f t="shared" si="36"/>
        <v>2015</v>
      </c>
      <c r="N780" s="3">
        <f t="shared" si="37"/>
        <v>11</v>
      </c>
      <c r="O780" s="3">
        <f t="shared" si="38"/>
        <v>10</v>
      </c>
      <c r="P780">
        <v>64204</v>
      </c>
      <c r="Q780">
        <f>Employee_Data[[#This Row],[Annual Salary]] * (1 + Employee_Data[[#This Row],[Bonus %]])</f>
        <v>64204</v>
      </c>
      <c r="R780">
        <v>0</v>
      </c>
      <c r="S780" t="s">
        <v>23</v>
      </c>
      <c r="T780" t="s">
        <v>105</v>
      </c>
      <c r="U780" s="1">
        <v>44306</v>
      </c>
    </row>
    <row r="781" spans="1:21" x14ac:dyDescent="0.25">
      <c r="A781" t="s">
        <v>1251</v>
      </c>
      <c r="B781" t="s">
        <v>692</v>
      </c>
      <c r="C781" t="s">
        <v>1122</v>
      </c>
      <c r="D781" t="str">
        <f>CONCATENATE(Employee_Data[[#This Row],[First Name]]," ",Employee_Data[[#This Row],[Last Name]])</f>
        <v>Quinn Trinh</v>
      </c>
      <c r="E781" t="s">
        <v>18</v>
      </c>
      <c r="F781">
        <v>42</v>
      </c>
      <c r="G781">
        <f>Constante!$A$2-Employee_Data[[#This Row],[Age]]</f>
        <v>23</v>
      </c>
      <c r="H781" t="s">
        <v>153</v>
      </c>
      <c r="I781" t="s">
        <v>55</v>
      </c>
      <c r="J781" t="s">
        <v>56</v>
      </c>
      <c r="K781" t="s">
        <v>31</v>
      </c>
      <c r="L781" s="1">
        <v>40307</v>
      </c>
      <c r="M781" s="2">
        <f t="shared" si="36"/>
        <v>2010</v>
      </c>
      <c r="N781" s="3">
        <f t="shared" si="37"/>
        <v>5</v>
      </c>
      <c r="O781" s="3">
        <f t="shared" si="38"/>
        <v>9</v>
      </c>
      <c r="P781">
        <v>67743</v>
      </c>
      <c r="Q781">
        <f>Employee_Data[[#This Row],[Annual Salary]] * (1 + Employee_Data[[#This Row],[Bonus %]])</f>
        <v>67743</v>
      </c>
      <c r="R781">
        <v>0</v>
      </c>
      <c r="S781" t="s">
        <v>32</v>
      </c>
      <c r="T781" t="s">
        <v>140</v>
      </c>
      <c r="U781" s="1">
        <v>41998</v>
      </c>
    </row>
    <row r="782" spans="1:21" x14ac:dyDescent="0.25">
      <c r="A782" t="s">
        <v>1252</v>
      </c>
      <c r="B782" t="s">
        <v>157</v>
      </c>
      <c r="C782" t="s">
        <v>391</v>
      </c>
      <c r="D782" t="str">
        <f>CONCATENATE(Employee_Data[[#This Row],[First Name]]," ",Employee_Data[[#This Row],[Last Name]])</f>
        <v>Caroline Nelson</v>
      </c>
      <c r="E782" t="s">
        <v>18</v>
      </c>
      <c r="F782">
        <v>60</v>
      </c>
      <c r="G782">
        <f>Constante!$A$2-Employee_Data[[#This Row],[Age]]</f>
        <v>5</v>
      </c>
      <c r="H782" t="s">
        <v>355</v>
      </c>
      <c r="I782" t="s">
        <v>55</v>
      </c>
      <c r="J782" t="s">
        <v>39</v>
      </c>
      <c r="K782" t="s">
        <v>22</v>
      </c>
      <c r="L782" s="1">
        <v>35641</v>
      </c>
      <c r="M782" s="2">
        <f t="shared" si="36"/>
        <v>1997</v>
      </c>
      <c r="N782" s="3">
        <f t="shared" si="37"/>
        <v>7</v>
      </c>
      <c r="O782" s="3">
        <f t="shared" si="38"/>
        <v>30</v>
      </c>
      <c r="P782">
        <v>71677</v>
      </c>
      <c r="Q782">
        <f>Employee_Data[[#This Row],[Annual Salary]] * (1 + Employee_Data[[#This Row],[Bonus %]])</f>
        <v>71677</v>
      </c>
      <c r="R782">
        <v>0</v>
      </c>
      <c r="S782" t="s">
        <v>23</v>
      </c>
      <c r="T782" t="s">
        <v>105</v>
      </c>
      <c r="U782" s="1"/>
    </row>
    <row r="783" spans="1:21" x14ac:dyDescent="0.25">
      <c r="A783" t="s">
        <v>1253</v>
      </c>
      <c r="B783" t="s">
        <v>267</v>
      </c>
      <c r="C783" t="s">
        <v>108</v>
      </c>
      <c r="D783" t="str">
        <f>CONCATENATE(Employee_Data[[#This Row],[First Name]]," ",Employee_Data[[#This Row],[Last Name]])</f>
        <v>Miles Dang</v>
      </c>
      <c r="E783" t="s">
        <v>28</v>
      </c>
      <c r="F783">
        <v>61</v>
      </c>
      <c r="G783">
        <f>Constante!$A$2-Employee_Data[[#This Row],[Age]]</f>
        <v>4</v>
      </c>
      <c r="H783" t="s">
        <v>147</v>
      </c>
      <c r="I783" t="s">
        <v>20</v>
      </c>
      <c r="J783" t="s">
        <v>39</v>
      </c>
      <c r="K783" t="s">
        <v>31</v>
      </c>
      <c r="L783" s="1">
        <v>36793</v>
      </c>
      <c r="M783" s="2">
        <f t="shared" si="36"/>
        <v>2000</v>
      </c>
      <c r="N783" s="3">
        <f t="shared" si="37"/>
        <v>9</v>
      </c>
      <c r="O783" s="3">
        <f t="shared" si="38"/>
        <v>24</v>
      </c>
      <c r="P783">
        <v>40063</v>
      </c>
      <c r="Q783">
        <f>Employee_Data[[#This Row],[Annual Salary]] * (1 + Employee_Data[[#This Row],[Bonus %]])</f>
        <v>40063</v>
      </c>
      <c r="R783">
        <v>0</v>
      </c>
      <c r="S783" t="s">
        <v>23</v>
      </c>
      <c r="T783" t="s">
        <v>65</v>
      </c>
      <c r="U783" s="1"/>
    </row>
    <row r="784" spans="1:21" x14ac:dyDescent="0.25">
      <c r="A784" t="s">
        <v>1254</v>
      </c>
      <c r="B784" t="s">
        <v>174</v>
      </c>
      <c r="C784" t="s">
        <v>430</v>
      </c>
      <c r="D784" t="str">
        <f>CONCATENATE(Employee_Data[[#This Row],[First Name]]," ",Employee_Data[[#This Row],[Last Name]])</f>
        <v>Leah Bryant</v>
      </c>
      <c r="E784" t="s">
        <v>18</v>
      </c>
      <c r="F784">
        <v>55</v>
      </c>
      <c r="G784">
        <f>Constante!$A$2-Employee_Data[[#This Row],[Age]]</f>
        <v>10</v>
      </c>
      <c r="H784" t="s">
        <v>147</v>
      </c>
      <c r="I784" t="s">
        <v>20</v>
      </c>
      <c r="J784" t="s">
        <v>30</v>
      </c>
      <c r="K784" t="s">
        <v>40</v>
      </c>
      <c r="L784" s="1">
        <v>38107</v>
      </c>
      <c r="M784" s="2">
        <f t="shared" si="36"/>
        <v>2004</v>
      </c>
      <c r="N784" s="3">
        <f t="shared" si="37"/>
        <v>4</v>
      </c>
      <c r="O784" s="3">
        <f t="shared" si="38"/>
        <v>30</v>
      </c>
      <c r="P784">
        <v>40124</v>
      </c>
      <c r="Q784">
        <f>Employee_Data[[#This Row],[Annual Salary]] * (1 + Employee_Data[[#This Row],[Bonus %]])</f>
        <v>40124</v>
      </c>
      <c r="R784">
        <v>0</v>
      </c>
      <c r="S784" t="s">
        <v>23</v>
      </c>
      <c r="T784" t="s">
        <v>47</v>
      </c>
      <c r="U784" s="1"/>
    </row>
    <row r="785" spans="1:21" x14ac:dyDescent="0.25">
      <c r="A785" t="s">
        <v>1255</v>
      </c>
      <c r="B785" t="s">
        <v>450</v>
      </c>
      <c r="C785" t="s">
        <v>374</v>
      </c>
      <c r="D785" t="str">
        <f>CONCATENATE(Employee_Data[[#This Row],[First Name]]," ",Employee_Data[[#This Row],[Last Name]])</f>
        <v>Henry Jung</v>
      </c>
      <c r="E785" t="s">
        <v>28</v>
      </c>
      <c r="F785">
        <v>57</v>
      </c>
      <c r="G785">
        <f>Constante!$A$2-Employee_Data[[#This Row],[Age]]</f>
        <v>8</v>
      </c>
      <c r="H785" t="s">
        <v>221</v>
      </c>
      <c r="I785" t="s">
        <v>81</v>
      </c>
      <c r="J785" t="s">
        <v>30</v>
      </c>
      <c r="K785" t="s">
        <v>31</v>
      </c>
      <c r="L785" s="1">
        <v>43157</v>
      </c>
      <c r="M785" s="2">
        <f t="shared" si="36"/>
        <v>2018</v>
      </c>
      <c r="N785" s="3">
        <f t="shared" si="37"/>
        <v>2</v>
      </c>
      <c r="O785" s="3">
        <f t="shared" si="38"/>
        <v>26</v>
      </c>
      <c r="P785">
        <v>103183</v>
      </c>
      <c r="Q785">
        <f>Employee_Data[[#This Row],[Annual Salary]] * (1 + Employee_Data[[#This Row],[Bonus %]])</f>
        <v>103183</v>
      </c>
      <c r="R785">
        <v>0</v>
      </c>
      <c r="S785" t="s">
        <v>23</v>
      </c>
      <c r="T785" t="s">
        <v>47</v>
      </c>
      <c r="U785" s="1">
        <v>44386</v>
      </c>
    </row>
    <row r="786" spans="1:21" x14ac:dyDescent="0.25">
      <c r="A786" t="s">
        <v>1256</v>
      </c>
      <c r="B786" t="s">
        <v>273</v>
      </c>
      <c r="C786" t="s">
        <v>294</v>
      </c>
      <c r="D786" t="str">
        <f>CONCATENATE(Employee_Data[[#This Row],[First Name]]," ",Employee_Data[[#This Row],[Last Name]])</f>
        <v>Benjamin Mai</v>
      </c>
      <c r="E786" t="s">
        <v>28</v>
      </c>
      <c r="F786">
        <v>54</v>
      </c>
      <c r="G786">
        <f>Constante!$A$2-Employee_Data[[#This Row],[Age]]</f>
        <v>11</v>
      </c>
      <c r="H786" t="s">
        <v>360</v>
      </c>
      <c r="I786" t="s">
        <v>20</v>
      </c>
      <c r="J786" t="s">
        <v>56</v>
      </c>
      <c r="K786" t="s">
        <v>31</v>
      </c>
      <c r="L786" s="1">
        <v>35961</v>
      </c>
      <c r="M786" s="2">
        <f t="shared" si="36"/>
        <v>1998</v>
      </c>
      <c r="N786" s="3">
        <f t="shared" si="37"/>
        <v>6</v>
      </c>
      <c r="O786" s="3">
        <f t="shared" si="38"/>
        <v>15</v>
      </c>
      <c r="P786">
        <v>95239</v>
      </c>
      <c r="Q786">
        <f>Employee_Data[[#This Row],[Annual Salary]] * (1 + Employee_Data[[#This Row],[Bonus %]])</f>
        <v>95239</v>
      </c>
      <c r="R786">
        <v>0</v>
      </c>
      <c r="S786" t="s">
        <v>23</v>
      </c>
      <c r="T786" t="s">
        <v>50</v>
      </c>
      <c r="U786" s="1"/>
    </row>
    <row r="787" spans="1:21" x14ac:dyDescent="0.25">
      <c r="A787" t="s">
        <v>1257</v>
      </c>
      <c r="B787" t="s">
        <v>252</v>
      </c>
      <c r="C787" t="s">
        <v>580</v>
      </c>
      <c r="D787" t="str">
        <f>CONCATENATE(Employee_Data[[#This Row],[First Name]]," ",Employee_Data[[#This Row],[Last Name]])</f>
        <v>Anna Han</v>
      </c>
      <c r="E787" t="s">
        <v>18</v>
      </c>
      <c r="F787">
        <v>29</v>
      </c>
      <c r="G787">
        <f>Constante!$A$2-Employee_Data[[#This Row],[Age]]</f>
        <v>36</v>
      </c>
      <c r="H787" t="s">
        <v>338</v>
      </c>
      <c r="I787" t="s">
        <v>81</v>
      </c>
      <c r="J787" t="s">
        <v>30</v>
      </c>
      <c r="K787" t="s">
        <v>31</v>
      </c>
      <c r="L787" s="1">
        <v>43778</v>
      </c>
      <c r="M787" s="2">
        <f t="shared" si="36"/>
        <v>2019</v>
      </c>
      <c r="N787" s="3">
        <f t="shared" si="37"/>
        <v>11</v>
      </c>
      <c r="O787" s="3">
        <f t="shared" si="38"/>
        <v>9</v>
      </c>
      <c r="P787">
        <v>75012</v>
      </c>
      <c r="Q787">
        <f>Employee_Data[[#This Row],[Annual Salary]] * (1 + Employee_Data[[#This Row],[Bonus %]])</f>
        <v>75012</v>
      </c>
      <c r="R787">
        <v>0</v>
      </c>
      <c r="S787" t="s">
        <v>23</v>
      </c>
      <c r="T787" t="s">
        <v>41</v>
      </c>
      <c r="U787" s="1"/>
    </row>
    <row r="788" spans="1:21" x14ac:dyDescent="0.25">
      <c r="A788" t="s">
        <v>1258</v>
      </c>
      <c r="B788" t="s">
        <v>1259</v>
      </c>
      <c r="C788" t="s">
        <v>1260</v>
      </c>
      <c r="D788" t="str">
        <f>CONCATENATE(Employee_Data[[#This Row],[First Name]]," ",Employee_Data[[#This Row],[Last Name]])</f>
        <v>Ariana Kim</v>
      </c>
      <c r="E788" t="s">
        <v>18</v>
      </c>
      <c r="F788">
        <v>33</v>
      </c>
      <c r="G788">
        <f>Constante!$A$2-Employee_Data[[#This Row],[Age]]</f>
        <v>32</v>
      </c>
      <c r="H788" t="s">
        <v>304</v>
      </c>
      <c r="I788" t="s">
        <v>20</v>
      </c>
      <c r="J788" t="s">
        <v>30</v>
      </c>
      <c r="K788" t="s">
        <v>31</v>
      </c>
      <c r="L788" s="1">
        <v>41819</v>
      </c>
      <c r="M788" s="2">
        <f t="shared" si="36"/>
        <v>2014</v>
      </c>
      <c r="N788" s="3">
        <f t="shared" si="37"/>
        <v>6</v>
      </c>
      <c r="O788" s="3">
        <f t="shared" si="38"/>
        <v>29</v>
      </c>
      <c r="P788">
        <v>96366</v>
      </c>
      <c r="Q788">
        <f>Employee_Data[[#This Row],[Annual Salary]] * (1 + Employee_Data[[#This Row],[Bonus %]])</f>
        <v>96366</v>
      </c>
      <c r="R788">
        <v>0</v>
      </c>
      <c r="S788" t="s">
        <v>32</v>
      </c>
      <c r="T788" t="s">
        <v>166</v>
      </c>
      <c r="U788" s="1"/>
    </row>
    <row r="789" spans="1:21" x14ac:dyDescent="0.25">
      <c r="A789" t="s">
        <v>1261</v>
      </c>
      <c r="B789" t="s">
        <v>844</v>
      </c>
      <c r="C789" t="s">
        <v>718</v>
      </c>
      <c r="D789" t="str">
        <f>CONCATENATE(Employee_Data[[#This Row],[First Name]]," ",Employee_Data[[#This Row],[Last Name]])</f>
        <v>Alice Tran</v>
      </c>
      <c r="E789" t="s">
        <v>18</v>
      </c>
      <c r="F789">
        <v>39</v>
      </c>
      <c r="G789">
        <f>Constante!$A$2-Employee_Data[[#This Row],[Age]]</f>
        <v>26</v>
      </c>
      <c r="H789" t="s">
        <v>64</v>
      </c>
      <c r="I789" t="s">
        <v>96</v>
      </c>
      <c r="J789" t="s">
        <v>56</v>
      </c>
      <c r="K789" t="s">
        <v>31</v>
      </c>
      <c r="L789" s="1">
        <v>41849</v>
      </c>
      <c r="M789" s="2">
        <f t="shared" si="36"/>
        <v>2014</v>
      </c>
      <c r="N789" s="3">
        <f t="shared" si="37"/>
        <v>7</v>
      </c>
      <c r="O789" s="3">
        <f t="shared" si="38"/>
        <v>29</v>
      </c>
      <c r="P789">
        <v>40897</v>
      </c>
      <c r="Q789">
        <f>Employee_Data[[#This Row],[Annual Salary]] * (1 + Employee_Data[[#This Row],[Bonus %]])</f>
        <v>40897</v>
      </c>
      <c r="R789">
        <v>0</v>
      </c>
      <c r="S789" t="s">
        <v>23</v>
      </c>
      <c r="T789" t="s">
        <v>24</v>
      </c>
      <c r="U789" s="1"/>
    </row>
    <row r="790" spans="1:21" x14ac:dyDescent="0.25">
      <c r="A790" t="s">
        <v>1262</v>
      </c>
      <c r="B790" t="s">
        <v>684</v>
      </c>
      <c r="C790" t="s">
        <v>987</v>
      </c>
      <c r="D790" t="str">
        <f>CONCATENATE(Employee_Data[[#This Row],[First Name]]," ",Employee_Data[[#This Row],[Last Name]])</f>
        <v>Hailey Song</v>
      </c>
      <c r="E790" t="s">
        <v>18</v>
      </c>
      <c r="F790">
        <v>37</v>
      </c>
      <c r="G790">
        <f>Constante!$A$2-Employee_Data[[#This Row],[Age]]</f>
        <v>28</v>
      </c>
      <c r="H790" t="s">
        <v>60</v>
      </c>
      <c r="I790" t="s">
        <v>38</v>
      </c>
      <c r="J790" t="s">
        <v>21</v>
      </c>
      <c r="K790" t="s">
        <v>31</v>
      </c>
      <c r="L790" s="1">
        <v>42605</v>
      </c>
      <c r="M790" s="2">
        <f t="shared" si="36"/>
        <v>2016</v>
      </c>
      <c r="N790" s="3">
        <f t="shared" si="37"/>
        <v>8</v>
      </c>
      <c r="O790" s="3">
        <f t="shared" si="38"/>
        <v>23</v>
      </c>
      <c r="P790">
        <v>124928</v>
      </c>
      <c r="Q790">
        <f>Employee_Data[[#This Row],[Annual Salary]] * (1 + Employee_Data[[#This Row],[Bonus %]])</f>
        <v>132423.67999999999</v>
      </c>
      <c r="R790">
        <v>0.06</v>
      </c>
      <c r="S790" t="s">
        <v>32</v>
      </c>
      <c r="T790" t="s">
        <v>33</v>
      </c>
      <c r="U790" s="1"/>
    </row>
    <row r="791" spans="1:21" x14ac:dyDescent="0.25">
      <c r="A791" t="s">
        <v>1263</v>
      </c>
      <c r="B791" t="s">
        <v>882</v>
      </c>
      <c r="C791" t="s">
        <v>277</v>
      </c>
      <c r="D791" t="str">
        <f>CONCATENATE(Employee_Data[[#This Row],[First Name]]," ",Employee_Data[[#This Row],[Last Name]])</f>
        <v>Lydia Morales</v>
      </c>
      <c r="E791" t="s">
        <v>18</v>
      </c>
      <c r="F791">
        <v>51</v>
      </c>
      <c r="G791">
        <f>Constante!$A$2-Employee_Data[[#This Row],[Age]]</f>
        <v>14</v>
      </c>
      <c r="H791" t="s">
        <v>60</v>
      </c>
      <c r="I791" t="s">
        <v>38</v>
      </c>
      <c r="J791" t="s">
        <v>39</v>
      </c>
      <c r="K791" t="s">
        <v>102</v>
      </c>
      <c r="L791" s="1">
        <v>41439</v>
      </c>
      <c r="M791" s="2">
        <f t="shared" si="36"/>
        <v>2013</v>
      </c>
      <c r="N791" s="3">
        <f t="shared" si="37"/>
        <v>6</v>
      </c>
      <c r="O791" s="3">
        <f t="shared" si="38"/>
        <v>14</v>
      </c>
      <c r="P791">
        <v>108221</v>
      </c>
      <c r="Q791">
        <f>Employee_Data[[#This Row],[Annual Salary]] * (1 + Employee_Data[[#This Row],[Bonus %]])</f>
        <v>113632.05</v>
      </c>
      <c r="R791">
        <v>0.05</v>
      </c>
      <c r="S791" t="s">
        <v>112</v>
      </c>
      <c r="T791" t="s">
        <v>113</v>
      </c>
      <c r="U791" s="1"/>
    </row>
    <row r="792" spans="1:21" x14ac:dyDescent="0.25">
      <c r="A792" t="s">
        <v>551</v>
      </c>
      <c r="B792" t="s">
        <v>373</v>
      </c>
      <c r="C792" t="s">
        <v>36</v>
      </c>
      <c r="D792" t="str">
        <f>CONCATENATE(Employee_Data[[#This Row],[First Name]]," ",Employee_Data[[#This Row],[Last Name]])</f>
        <v>Liam Sanders</v>
      </c>
      <c r="E792" t="s">
        <v>28</v>
      </c>
      <c r="F792">
        <v>46</v>
      </c>
      <c r="G792">
        <f>Constante!$A$2-Employee_Data[[#This Row],[Age]]</f>
        <v>19</v>
      </c>
      <c r="H792" t="s">
        <v>179</v>
      </c>
      <c r="I792" t="s">
        <v>76</v>
      </c>
      <c r="J792" t="s">
        <v>56</v>
      </c>
      <c r="K792" t="s">
        <v>40</v>
      </c>
      <c r="L792" s="1">
        <v>39133</v>
      </c>
      <c r="M792" s="2">
        <f t="shared" si="36"/>
        <v>2007</v>
      </c>
      <c r="N792" s="3">
        <f t="shared" si="37"/>
        <v>2</v>
      </c>
      <c r="O792" s="3">
        <f t="shared" si="38"/>
        <v>20</v>
      </c>
      <c r="P792">
        <v>75579</v>
      </c>
      <c r="Q792">
        <f>Employee_Data[[#This Row],[Annual Salary]] * (1 + Employee_Data[[#This Row],[Bonus %]])</f>
        <v>75579</v>
      </c>
      <c r="R792">
        <v>0</v>
      </c>
      <c r="S792" t="s">
        <v>23</v>
      </c>
      <c r="T792" t="s">
        <v>24</v>
      </c>
      <c r="U792" s="1"/>
    </row>
    <row r="793" spans="1:21" x14ac:dyDescent="0.25">
      <c r="A793" t="s">
        <v>1264</v>
      </c>
      <c r="B793" t="s">
        <v>62</v>
      </c>
      <c r="C793" t="s">
        <v>952</v>
      </c>
      <c r="D793" t="str">
        <f>CONCATENATE(Employee_Data[[#This Row],[First Name]]," ",Employee_Data[[#This Row],[Last Name]])</f>
        <v>Luke Sanchez</v>
      </c>
      <c r="E793" t="s">
        <v>28</v>
      </c>
      <c r="F793">
        <v>41</v>
      </c>
      <c r="G793">
        <f>Constante!$A$2-Employee_Data[[#This Row],[Age]]</f>
        <v>24</v>
      </c>
      <c r="H793" t="s">
        <v>19</v>
      </c>
      <c r="I793" t="s">
        <v>76</v>
      </c>
      <c r="J793" t="s">
        <v>30</v>
      </c>
      <c r="K793" t="s">
        <v>102</v>
      </c>
      <c r="L793" s="1">
        <v>42365</v>
      </c>
      <c r="M793" s="2">
        <f t="shared" si="36"/>
        <v>2015</v>
      </c>
      <c r="N793" s="3">
        <f t="shared" si="37"/>
        <v>12</v>
      </c>
      <c r="O793" s="3">
        <f t="shared" si="38"/>
        <v>27</v>
      </c>
      <c r="P793">
        <v>129903</v>
      </c>
      <c r="Q793">
        <f>Employee_Data[[#This Row],[Annual Salary]] * (1 + Employee_Data[[#This Row],[Bonus %]])</f>
        <v>146790.38999999998</v>
      </c>
      <c r="R793">
        <v>0.13</v>
      </c>
      <c r="S793" t="s">
        <v>112</v>
      </c>
      <c r="T793" t="s">
        <v>265</v>
      </c>
      <c r="U793" s="1"/>
    </row>
    <row r="794" spans="1:21" x14ac:dyDescent="0.25">
      <c r="A794" t="s">
        <v>1265</v>
      </c>
      <c r="B794" t="s">
        <v>787</v>
      </c>
      <c r="C794" t="s">
        <v>785</v>
      </c>
      <c r="D794" t="str">
        <f>CONCATENATE(Employee_Data[[#This Row],[First Name]]," ",Employee_Data[[#This Row],[Last Name]])</f>
        <v>Grace Sun</v>
      </c>
      <c r="E794" t="s">
        <v>18</v>
      </c>
      <c r="F794">
        <v>25</v>
      </c>
      <c r="G794">
        <f>Constante!$A$2-Employee_Data[[#This Row],[Age]]</f>
        <v>40</v>
      </c>
      <c r="H794" t="s">
        <v>37</v>
      </c>
      <c r="I794" t="s">
        <v>38</v>
      </c>
      <c r="J794" t="s">
        <v>21</v>
      </c>
      <c r="K794" t="s">
        <v>31</v>
      </c>
      <c r="L794" s="1">
        <v>44303</v>
      </c>
      <c r="M794" s="2">
        <f t="shared" si="36"/>
        <v>2021</v>
      </c>
      <c r="N794" s="3">
        <f t="shared" si="37"/>
        <v>4</v>
      </c>
      <c r="O794" s="3">
        <f t="shared" si="38"/>
        <v>17</v>
      </c>
      <c r="P794">
        <v>18687</v>
      </c>
      <c r="Q794">
        <f>Employee_Data[[#This Row],[Annual Salary]] * (1 + Employee_Data[[#This Row],[Bonus %]])</f>
        <v>22424.399999999998</v>
      </c>
      <c r="R794">
        <v>0.2</v>
      </c>
      <c r="S794" t="s">
        <v>32</v>
      </c>
      <c r="T794" t="s">
        <v>88</v>
      </c>
      <c r="U794" s="1"/>
    </row>
    <row r="795" spans="1:21" x14ac:dyDescent="0.25">
      <c r="A795" t="s">
        <v>1266</v>
      </c>
      <c r="B795" t="s">
        <v>657</v>
      </c>
      <c r="C795" t="s">
        <v>868</v>
      </c>
      <c r="D795" t="str">
        <f>CONCATENATE(Employee_Data[[#This Row],[First Name]]," ",Employee_Data[[#This Row],[Last Name]])</f>
        <v>Ezra Banks</v>
      </c>
      <c r="E795" t="s">
        <v>28</v>
      </c>
      <c r="F795">
        <v>37</v>
      </c>
      <c r="G795">
        <f>Constante!$A$2-Employee_Data[[#This Row],[Age]]</f>
        <v>28</v>
      </c>
      <c r="H795" t="s">
        <v>153</v>
      </c>
      <c r="I795" t="s">
        <v>55</v>
      </c>
      <c r="J795" t="s">
        <v>21</v>
      </c>
      <c r="K795" t="s">
        <v>40</v>
      </c>
      <c r="L795" s="1">
        <v>40291</v>
      </c>
      <c r="M795" s="2">
        <f t="shared" si="36"/>
        <v>2010</v>
      </c>
      <c r="N795" s="3">
        <f t="shared" si="37"/>
        <v>4</v>
      </c>
      <c r="O795" s="3">
        <f t="shared" si="38"/>
        <v>23</v>
      </c>
      <c r="P795">
        <v>57531</v>
      </c>
      <c r="Q795">
        <f>Employee_Data[[#This Row],[Annual Salary]] * (1 + Employee_Data[[#This Row],[Bonus %]])</f>
        <v>57531</v>
      </c>
      <c r="R795">
        <v>0</v>
      </c>
      <c r="S795" t="s">
        <v>23</v>
      </c>
      <c r="T795" t="s">
        <v>41</v>
      </c>
      <c r="U795" s="1"/>
    </row>
    <row r="796" spans="1:21" x14ac:dyDescent="0.25">
      <c r="A796" t="s">
        <v>1267</v>
      </c>
      <c r="B796" t="s">
        <v>715</v>
      </c>
      <c r="C796" t="s">
        <v>414</v>
      </c>
      <c r="D796" t="str">
        <f>CONCATENATE(Employee_Data[[#This Row],[First Name]]," ",Employee_Data[[#This Row],[Last Name]])</f>
        <v>Jayden Kang</v>
      </c>
      <c r="E796" t="s">
        <v>28</v>
      </c>
      <c r="F796">
        <v>46</v>
      </c>
      <c r="G796">
        <f>Constante!$A$2-Employee_Data[[#This Row],[Age]]</f>
        <v>19</v>
      </c>
      <c r="H796" t="s">
        <v>64</v>
      </c>
      <c r="I796" t="s">
        <v>38</v>
      </c>
      <c r="J796" t="s">
        <v>21</v>
      </c>
      <c r="K796" t="s">
        <v>31</v>
      </c>
      <c r="L796" s="1">
        <v>40657</v>
      </c>
      <c r="M796" s="2">
        <f t="shared" si="36"/>
        <v>2011</v>
      </c>
      <c r="N796" s="3">
        <f t="shared" si="37"/>
        <v>4</v>
      </c>
      <c r="O796" s="3">
        <f t="shared" si="38"/>
        <v>24</v>
      </c>
      <c r="P796">
        <v>55894</v>
      </c>
      <c r="Q796">
        <f>Employee_Data[[#This Row],[Annual Salary]] * (1 + Employee_Data[[#This Row],[Bonus %]])</f>
        <v>55894</v>
      </c>
      <c r="R796">
        <v>0</v>
      </c>
      <c r="S796" t="s">
        <v>23</v>
      </c>
      <c r="T796" t="s">
        <v>24</v>
      </c>
      <c r="U796" s="1"/>
    </row>
    <row r="797" spans="1:21" x14ac:dyDescent="0.25">
      <c r="A797" t="s">
        <v>1268</v>
      </c>
      <c r="B797" t="s">
        <v>238</v>
      </c>
      <c r="C797" t="s">
        <v>823</v>
      </c>
      <c r="D797" t="str">
        <f>CONCATENATE(Employee_Data[[#This Row],[First Name]]," ",Employee_Data[[#This Row],[Last Name]])</f>
        <v>Skylar Shah</v>
      </c>
      <c r="E797" t="s">
        <v>18</v>
      </c>
      <c r="F797">
        <v>42</v>
      </c>
      <c r="G797">
        <f>Constante!$A$2-Employee_Data[[#This Row],[Age]]</f>
        <v>23</v>
      </c>
      <c r="H797" t="s">
        <v>218</v>
      </c>
      <c r="I797" t="s">
        <v>81</v>
      </c>
      <c r="J797" t="s">
        <v>30</v>
      </c>
      <c r="K797" t="s">
        <v>31</v>
      </c>
      <c r="L797" s="1">
        <v>41026</v>
      </c>
      <c r="M797" s="2">
        <f t="shared" si="36"/>
        <v>2012</v>
      </c>
      <c r="N797" s="3">
        <f t="shared" si="37"/>
        <v>4</v>
      </c>
      <c r="O797" s="3">
        <f t="shared" si="38"/>
        <v>27</v>
      </c>
      <c r="P797">
        <v>72903</v>
      </c>
      <c r="Q797">
        <f>Employee_Data[[#This Row],[Annual Salary]] * (1 + Employee_Data[[#This Row],[Bonus %]])</f>
        <v>72903</v>
      </c>
      <c r="R797">
        <v>0</v>
      </c>
      <c r="S797" t="s">
        <v>23</v>
      </c>
      <c r="T797" t="s">
        <v>50</v>
      </c>
      <c r="U797" s="1"/>
    </row>
    <row r="798" spans="1:21" x14ac:dyDescent="0.25">
      <c r="A798" t="s">
        <v>523</v>
      </c>
      <c r="B798" t="s">
        <v>1092</v>
      </c>
      <c r="C798" t="s">
        <v>1010</v>
      </c>
      <c r="D798" t="str">
        <f>CONCATENATE(Employee_Data[[#This Row],[First Name]]," ",Employee_Data[[#This Row],[Last Name]])</f>
        <v>Sebastian Le</v>
      </c>
      <c r="E798" t="s">
        <v>28</v>
      </c>
      <c r="F798">
        <v>37</v>
      </c>
      <c r="G798">
        <f>Constante!$A$2-Employee_Data[[#This Row],[Age]]</f>
        <v>28</v>
      </c>
      <c r="H798" t="s">
        <v>64</v>
      </c>
      <c r="I798" t="s">
        <v>38</v>
      </c>
      <c r="J798" t="s">
        <v>56</v>
      </c>
      <c r="K798" t="s">
        <v>31</v>
      </c>
      <c r="L798" s="1">
        <v>42317</v>
      </c>
      <c r="M798" s="2">
        <f t="shared" si="36"/>
        <v>2015</v>
      </c>
      <c r="N798" s="3">
        <f t="shared" si="37"/>
        <v>11</v>
      </c>
      <c r="O798" s="3">
        <f t="shared" si="38"/>
        <v>9</v>
      </c>
      <c r="P798">
        <v>45369</v>
      </c>
      <c r="Q798">
        <f>Employee_Data[[#This Row],[Annual Salary]] * (1 + Employee_Data[[#This Row],[Bonus %]])</f>
        <v>45369</v>
      </c>
      <c r="R798">
        <v>0</v>
      </c>
      <c r="S798" t="s">
        <v>32</v>
      </c>
      <c r="T798" t="s">
        <v>140</v>
      </c>
      <c r="U798" s="1"/>
    </row>
    <row r="799" spans="1:21" x14ac:dyDescent="0.25">
      <c r="A799" t="s">
        <v>1269</v>
      </c>
      <c r="B799" t="s">
        <v>539</v>
      </c>
      <c r="C799" t="s">
        <v>391</v>
      </c>
      <c r="D799" t="str">
        <f>CONCATENATE(Employee_Data[[#This Row],[First Name]]," ",Employee_Data[[#This Row],[Last Name]])</f>
        <v>Luca Nelson</v>
      </c>
      <c r="E799" t="s">
        <v>28</v>
      </c>
      <c r="F799">
        <v>60</v>
      </c>
      <c r="G799">
        <f>Constante!$A$2-Employee_Data[[#This Row],[Age]]</f>
        <v>5</v>
      </c>
      <c r="H799" t="s">
        <v>60</v>
      </c>
      <c r="I799" t="s">
        <v>38</v>
      </c>
      <c r="J799" t="s">
        <v>39</v>
      </c>
      <c r="K799" t="s">
        <v>40</v>
      </c>
      <c r="L799" s="1">
        <v>40344</v>
      </c>
      <c r="M799" s="2">
        <f t="shared" si="36"/>
        <v>2010</v>
      </c>
      <c r="N799" s="3">
        <f t="shared" si="37"/>
        <v>6</v>
      </c>
      <c r="O799" s="3">
        <f t="shared" si="38"/>
        <v>15</v>
      </c>
      <c r="P799">
        <v>106578</v>
      </c>
      <c r="Q799">
        <f>Employee_Data[[#This Row],[Annual Salary]] * (1 + Employee_Data[[#This Row],[Bonus %]])</f>
        <v>116170.02</v>
      </c>
      <c r="R799">
        <v>0.09</v>
      </c>
      <c r="S799" t="s">
        <v>23</v>
      </c>
      <c r="T799" t="s">
        <v>65</v>
      </c>
      <c r="U799" s="1"/>
    </row>
    <row r="800" spans="1:21" x14ac:dyDescent="0.25">
      <c r="A800" t="s">
        <v>1270</v>
      </c>
      <c r="B800" t="s">
        <v>171</v>
      </c>
      <c r="C800" t="s">
        <v>1219</v>
      </c>
      <c r="D800" t="str">
        <f>CONCATENATE(Employee_Data[[#This Row],[First Name]]," ",Employee_Data[[#This Row],[Last Name]])</f>
        <v>Riley Ramirez</v>
      </c>
      <c r="E800" t="s">
        <v>18</v>
      </c>
      <c r="F800">
        <v>52</v>
      </c>
      <c r="G800">
        <f>Constante!$A$2-Employee_Data[[#This Row],[Age]]</f>
        <v>13</v>
      </c>
      <c r="H800" t="s">
        <v>179</v>
      </c>
      <c r="I800" t="s">
        <v>76</v>
      </c>
      <c r="J800" t="s">
        <v>21</v>
      </c>
      <c r="K800" t="s">
        <v>102</v>
      </c>
      <c r="L800" s="1">
        <v>36416</v>
      </c>
      <c r="M800" s="2">
        <f t="shared" si="36"/>
        <v>1999</v>
      </c>
      <c r="N800" s="3">
        <f t="shared" si="37"/>
        <v>9</v>
      </c>
      <c r="O800" s="3">
        <f t="shared" si="38"/>
        <v>13</v>
      </c>
      <c r="P800">
        <v>92994</v>
      </c>
      <c r="Q800">
        <f>Employee_Data[[#This Row],[Annual Salary]] * (1 + Employee_Data[[#This Row],[Bonus %]])</f>
        <v>92994</v>
      </c>
      <c r="R800">
        <v>0</v>
      </c>
      <c r="S800" t="s">
        <v>23</v>
      </c>
      <c r="T800" t="s">
        <v>41</v>
      </c>
      <c r="U800" s="1"/>
    </row>
    <row r="801" spans="1:21" x14ac:dyDescent="0.25">
      <c r="A801" t="s">
        <v>1271</v>
      </c>
      <c r="B801" t="s">
        <v>446</v>
      </c>
      <c r="C801" t="s">
        <v>412</v>
      </c>
      <c r="D801" t="str">
        <f>CONCATENATE(Employee_Data[[#This Row],[First Name]]," ",Employee_Data[[#This Row],[Last Name]])</f>
        <v>Jaxon Fong</v>
      </c>
      <c r="E801" t="s">
        <v>28</v>
      </c>
      <c r="F801">
        <v>59</v>
      </c>
      <c r="G801">
        <f>Constante!$A$2-Employee_Data[[#This Row],[Age]]</f>
        <v>6</v>
      </c>
      <c r="H801" t="s">
        <v>49</v>
      </c>
      <c r="I801" t="s">
        <v>55</v>
      </c>
      <c r="J801" t="s">
        <v>39</v>
      </c>
      <c r="K801" t="s">
        <v>31</v>
      </c>
      <c r="L801" s="1">
        <v>35502</v>
      </c>
      <c r="M801" s="2">
        <f t="shared" si="36"/>
        <v>1997</v>
      </c>
      <c r="N801" s="3">
        <f t="shared" si="37"/>
        <v>3</v>
      </c>
      <c r="O801" s="3">
        <f t="shared" si="38"/>
        <v>13</v>
      </c>
      <c r="P801">
        <v>83685</v>
      </c>
      <c r="Q801">
        <f>Employee_Data[[#This Row],[Annual Salary]] * (1 + Employee_Data[[#This Row],[Bonus %]])</f>
        <v>83685</v>
      </c>
      <c r="R801">
        <v>0</v>
      </c>
      <c r="S801" t="s">
        <v>32</v>
      </c>
      <c r="T801" t="s">
        <v>140</v>
      </c>
      <c r="U801" s="1"/>
    </row>
    <row r="802" spans="1:21" x14ac:dyDescent="0.25">
      <c r="A802" t="s">
        <v>363</v>
      </c>
      <c r="B802" t="s">
        <v>1085</v>
      </c>
      <c r="C802" t="s">
        <v>44</v>
      </c>
      <c r="D802" t="str">
        <f>CONCATENATE(Employee_Data[[#This Row],[First Name]]," ",Employee_Data[[#This Row],[Last Name]])</f>
        <v>Kayden Jordan</v>
      </c>
      <c r="E802" t="s">
        <v>28</v>
      </c>
      <c r="F802">
        <v>48</v>
      </c>
      <c r="G802">
        <f>Constante!$A$2-Employee_Data[[#This Row],[Age]]</f>
        <v>17</v>
      </c>
      <c r="H802" t="s">
        <v>254</v>
      </c>
      <c r="I802" t="s">
        <v>20</v>
      </c>
      <c r="J802" t="s">
        <v>21</v>
      </c>
      <c r="K802" t="s">
        <v>40</v>
      </c>
      <c r="L802" s="1">
        <v>40435</v>
      </c>
      <c r="M802" s="2">
        <f t="shared" si="36"/>
        <v>2010</v>
      </c>
      <c r="N802" s="3">
        <f t="shared" si="37"/>
        <v>9</v>
      </c>
      <c r="O802" s="3">
        <f t="shared" si="38"/>
        <v>14</v>
      </c>
      <c r="P802">
        <v>99335</v>
      </c>
      <c r="Q802">
        <f>Employee_Data[[#This Row],[Annual Salary]] * (1 + Employee_Data[[#This Row],[Bonus %]])</f>
        <v>99335</v>
      </c>
      <c r="R802">
        <v>0</v>
      </c>
      <c r="S802" t="s">
        <v>23</v>
      </c>
      <c r="T802" t="s">
        <v>50</v>
      </c>
      <c r="U802" s="1"/>
    </row>
    <row r="803" spans="1:21" x14ac:dyDescent="0.25">
      <c r="A803" t="s">
        <v>1272</v>
      </c>
      <c r="B803" t="s">
        <v>202</v>
      </c>
      <c r="C803" t="s">
        <v>286</v>
      </c>
      <c r="D803" t="str">
        <f>CONCATENATE(Employee_Data[[#This Row],[First Name]]," ",Employee_Data[[#This Row],[Last Name]])</f>
        <v>Alexander James</v>
      </c>
      <c r="E803" t="s">
        <v>28</v>
      </c>
      <c r="F803">
        <v>42</v>
      </c>
      <c r="G803">
        <f>Constante!$A$2-Employee_Data[[#This Row],[Age]]</f>
        <v>23</v>
      </c>
      <c r="H803" t="s">
        <v>19</v>
      </c>
      <c r="I803" t="s">
        <v>76</v>
      </c>
      <c r="J803" t="s">
        <v>30</v>
      </c>
      <c r="K803" t="s">
        <v>40</v>
      </c>
      <c r="L803" s="1">
        <v>41382</v>
      </c>
      <c r="M803" s="2">
        <f t="shared" si="36"/>
        <v>2013</v>
      </c>
      <c r="N803" s="3">
        <f t="shared" si="37"/>
        <v>4</v>
      </c>
      <c r="O803" s="3">
        <f t="shared" si="38"/>
        <v>18</v>
      </c>
      <c r="P803">
        <v>131179</v>
      </c>
      <c r="Q803">
        <f>Employee_Data[[#This Row],[Annual Salary]] * (1 + Employee_Data[[#This Row],[Bonus %]])</f>
        <v>150855.84999999998</v>
      </c>
      <c r="R803">
        <v>0.15</v>
      </c>
      <c r="S803" t="s">
        <v>23</v>
      </c>
      <c r="T803" t="s">
        <v>105</v>
      </c>
      <c r="U803" s="1"/>
    </row>
    <row r="804" spans="1:21" x14ac:dyDescent="0.25">
      <c r="A804" t="s">
        <v>1273</v>
      </c>
      <c r="B804" t="s">
        <v>341</v>
      </c>
      <c r="C804" t="s">
        <v>721</v>
      </c>
      <c r="D804" t="str">
        <f>CONCATENATE(Employee_Data[[#This Row],[First Name]]," ",Employee_Data[[#This Row],[Last Name]])</f>
        <v>Connor Luu</v>
      </c>
      <c r="E804" t="s">
        <v>28</v>
      </c>
      <c r="F804">
        <v>35</v>
      </c>
      <c r="G804">
        <f>Constante!$A$2-Employee_Data[[#This Row],[Age]]</f>
        <v>30</v>
      </c>
      <c r="H804" t="s">
        <v>45</v>
      </c>
      <c r="I804" t="s">
        <v>20</v>
      </c>
      <c r="J804" t="s">
        <v>39</v>
      </c>
      <c r="K804" t="s">
        <v>31</v>
      </c>
      <c r="L804" s="1">
        <v>42493</v>
      </c>
      <c r="M804" s="2">
        <f t="shared" si="36"/>
        <v>2016</v>
      </c>
      <c r="N804" s="3">
        <f t="shared" si="37"/>
        <v>5</v>
      </c>
      <c r="O804" s="3">
        <f t="shared" si="38"/>
        <v>3</v>
      </c>
      <c r="P804">
        <v>73899</v>
      </c>
      <c r="Q804">
        <f>Employee_Data[[#This Row],[Annual Salary]] * (1 + Employee_Data[[#This Row],[Bonus %]])</f>
        <v>77593.95</v>
      </c>
      <c r="R804">
        <v>0.05</v>
      </c>
      <c r="S804" t="s">
        <v>32</v>
      </c>
      <c r="T804" t="s">
        <v>166</v>
      </c>
      <c r="U804" s="1"/>
    </row>
    <row r="805" spans="1:21" x14ac:dyDescent="0.25">
      <c r="A805" t="s">
        <v>1274</v>
      </c>
      <c r="B805" t="s">
        <v>675</v>
      </c>
      <c r="C805" t="s">
        <v>178</v>
      </c>
      <c r="D805" t="str">
        <f>CONCATENATE(Employee_Data[[#This Row],[First Name]]," ",Employee_Data[[#This Row],[Last Name]])</f>
        <v>Christopher Lam</v>
      </c>
      <c r="E805" t="s">
        <v>28</v>
      </c>
      <c r="F805">
        <v>64</v>
      </c>
      <c r="G805">
        <f>Constante!$A$2-Employee_Data[[#This Row],[Age]]</f>
        <v>1</v>
      </c>
      <c r="H805" t="s">
        <v>95</v>
      </c>
      <c r="I805" t="s">
        <v>69</v>
      </c>
      <c r="J805" t="s">
        <v>30</v>
      </c>
      <c r="K805" t="s">
        <v>31</v>
      </c>
      <c r="L805" s="1">
        <v>41362</v>
      </c>
      <c r="M805" s="2">
        <f t="shared" si="36"/>
        <v>2013</v>
      </c>
      <c r="N805" s="3">
        <f t="shared" si="37"/>
        <v>3</v>
      </c>
      <c r="O805" s="3">
        <f t="shared" si="38"/>
        <v>29</v>
      </c>
      <c r="P805">
        <v>252325</v>
      </c>
      <c r="Q805">
        <f>Employee_Data[[#This Row],[Annual Salary]] * (1 + Employee_Data[[#This Row],[Bonus %]])</f>
        <v>353255</v>
      </c>
      <c r="R805">
        <v>0.4</v>
      </c>
      <c r="S805" t="s">
        <v>23</v>
      </c>
      <c r="T805" t="s">
        <v>105</v>
      </c>
      <c r="U805" s="1"/>
    </row>
    <row r="806" spans="1:21" x14ac:dyDescent="0.25">
      <c r="A806" t="s">
        <v>1275</v>
      </c>
      <c r="B806" t="s">
        <v>402</v>
      </c>
      <c r="C806" t="s">
        <v>662</v>
      </c>
      <c r="D806" t="str">
        <f>CONCATENATE(Employee_Data[[#This Row],[First Name]]," ",Employee_Data[[#This Row],[Last Name]])</f>
        <v>Sophie Owens</v>
      </c>
      <c r="E806" t="s">
        <v>18</v>
      </c>
      <c r="F806">
        <v>30</v>
      </c>
      <c r="G806">
        <f>Constante!$A$2-Employee_Data[[#This Row],[Age]]</f>
        <v>35</v>
      </c>
      <c r="H806" t="s">
        <v>153</v>
      </c>
      <c r="I806" t="s">
        <v>38</v>
      </c>
      <c r="J806" t="s">
        <v>21</v>
      </c>
      <c r="K806" t="s">
        <v>40</v>
      </c>
      <c r="L806" s="1">
        <v>42068</v>
      </c>
      <c r="M806" s="2">
        <f t="shared" si="36"/>
        <v>2015</v>
      </c>
      <c r="N806" s="3">
        <f t="shared" si="37"/>
        <v>3</v>
      </c>
      <c r="O806" s="3">
        <f t="shared" si="38"/>
        <v>5</v>
      </c>
      <c r="P806">
        <v>52697</v>
      </c>
      <c r="Q806">
        <f>Employee_Data[[#This Row],[Annual Salary]] * (1 + Employee_Data[[#This Row],[Bonus %]])</f>
        <v>52697</v>
      </c>
      <c r="R806">
        <v>0</v>
      </c>
      <c r="S806" t="s">
        <v>23</v>
      </c>
      <c r="T806" t="s">
        <v>24</v>
      </c>
      <c r="U806" s="1"/>
    </row>
    <row r="807" spans="1:21" x14ac:dyDescent="0.25">
      <c r="A807" t="s">
        <v>1234</v>
      </c>
      <c r="B807" t="s">
        <v>223</v>
      </c>
      <c r="C807" t="s">
        <v>1276</v>
      </c>
      <c r="D807" t="str">
        <f>CONCATENATE(Employee_Data[[#This Row],[First Name]]," ",Employee_Data[[#This Row],[Last Name]])</f>
        <v>Addison Perez</v>
      </c>
      <c r="E807" t="s">
        <v>18</v>
      </c>
      <c r="F807">
        <v>29</v>
      </c>
      <c r="G807">
        <f>Constante!$A$2-Employee_Data[[#This Row],[Age]]</f>
        <v>36</v>
      </c>
      <c r="H807" t="s">
        <v>225</v>
      </c>
      <c r="I807" t="s">
        <v>81</v>
      </c>
      <c r="J807" t="s">
        <v>39</v>
      </c>
      <c r="K807" t="s">
        <v>102</v>
      </c>
      <c r="L807" s="1">
        <v>44099</v>
      </c>
      <c r="M807" s="2">
        <f t="shared" si="36"/>
        <v>2020</v>
      </c>
      <c r="N807" s="3">
        <f t="shared" si="37"/>
        <v>9</v>
      </c>
      <c r="O807" s="3">
        <f t="shared" si="38"/>
        <v>25</v>
      </c>
      <c r="P807">
        <v>123588</v>
      </c>
      <c r="Q807">
        <f>Employee_Data[[#This Row],[Annual Salary]] * (1 + Employee_Data[[#This Row],[Bonus %]])</f>
        <v>123588</v>
      </c>
      <c r="R807">
        <v>0</v>
      </c>
      <c r="S807" t="s">
        <v>112</v>
      </c>
      <c r="T807" t="s">
        <v>265</v>
      </c>
      <c r="U807" s="1"/>
    </row>
    <row r="808" spans="1:21" x14ac:dyDescent="0.25">
      <c r="A808" t="s">
        <v>1277</v>
      </c>
      <c r="B808" t="s">
        <v>524</v>
      </c>
      <c r="C808" t="s">
        <v>108</v>
      </c>
      <c r="D808" t="str">
        <f>CONCATENATE(Employee_Data[[#This Row],[First Name]]," ",Employee_Data[[#This Row],[Last Name]])</f>
        <v>Hadley Dang</v>
      </c>
      <c r="E808" t="s">
        <v>18</v>
      </c>
      <c r="F808">
        <v>47</v>
      </c>
      <c r="G808">
        <f>Constante!$A$2-Employee_Data[[#This Row],[Age]]</f>
        <v>18</v>
      </c>
      <c r="H808" t="s">
        <v>95</v>
      </c>
      <c r="I808" t="s">
        <v>69</v>
      </c>
      <c r="J808" t="s">
        <v>56</v>
      </c>
      <c r="K808" t="s">
        <v>31</v>
      </c>
      <c r="L808" s="1">
        <v>44556</v>
      </c>
      <c r="M808" s="2">
        <f t="shared" si="36"/>
        <v>2021</v>
      </c>
      <c r="N808" s="3">
        <f t="shared" si="37"/>
        <v>12</v>
      </c>
      <c r="O808" s="3">
        <f t="shared" si="38"/>
        <v>26</v>
      </c>
      <c r="P808">
        <v>243568</v>
      </c>
      <c r="Q808">
        <f>Employee_Data[[#This Row],[Annual Salary]] * (1 + Employee_Data[[#This Row],[Bonus %]])</f>
        <v>323945.44</v>
      </c>
      <c r="R808">
        <v>0.33</v>
      </c>
      <c r="S808" t="s">
        <v>23</v>
      </c>
      <c r="T808" t="s">
        <v>47</v>
      </c>
      <c r="U808" s="1"/>
    </row>
    <row r="809" spans="1:21" x14ac:dyDescent="0.25">
      <c r="A809" t="s">
        <v>1066</v>
      </c>
      <c r="B809" t="s">
        <v>506</v>
      </c>
      <c r="C809" t="s">
        <v>253</v>
      </c>
      <c r="D809" t="str">
        <f>CONCATENATE(Employee_Data[[#This Row],[First Name]]," ",Employee_Data[[#This Row],[Last Name]])</f>
        <v>Ethan Mehta</v>
      </c>
      <c r="E809" t="s">
        <v>28</v>
      </c>
      <c r="F809">
        <v>49</v>
      </c>
      <c r="G809">
        <f>Constante!$A$2-Employee_Data[[#This Row],[Age]]</f>
        <v>16</v>
      </c>
      <c r="H809" t="s">
        <v>37</v>
      </c>
      <c r="I809" t="s">
        <v>55</v>
      </c>
      <c r="J809" t="s">
        <v>21</v>
      </c>
      <c r="K809" t="s">
        <v>31</v>
      </c>
      <c r="L809" s="1">
        <v>37092</v>
      </c>
      <c r="M809" s="2">
        <f t="shared" si="36"/>
        <v>2001</v>
      </c>
      <c r="N809" s="3">
        <f t="shared" si="37"/>
        <v>7</v>
      </c>
      <c r="O809" s="3">
        <f t="shared" si="38"/>
        <v>20</v>
      </c>
      <c r="P809">
        <v>199176</v>
      </c>
      <c r="Q809">
        <f>Employee_Data[[#This Row],[Annual Salary]] * (1 + Employee_Data[[#This Row],[Bonus %]])</f>
        <v>246978.24</v>
      </c>
      <c r="R809">
        <v>0.24</v>
      </c>
      <c r="S809" t="s">
        <v>23</v>
      </c>
      <c r="T809" t="s">
        <v>50</v>
      </c>
      <c r="U809" s="1"/>
    </row>
    <row r="810" spans="1:21" x14ac:dyDescent="0.25">
      <c r="A810" t="s">
        <v>196</v>
      </c>
      <c r="B810" t="s">
        <v>858</v>
      </c>
      <c r="C810" t="s">
        <v>125</v>
      </c>
      <c r="D810" t="str">
        <f>CONCATENATE(Employee_Data[[#This Row],[First Name]]," ",Employee_Data[[#This Row],[Last Name]])</f>
        <v>Madison Her</v>
      </c>
      <c r="E810" t="s">
        <v>18</v>
      </c>
      <c r="F810">
        <v>56</v>
      </c>
      <c r="G810">
        <f>Constante!$A$2-Employee_Data[[#This Row],[Age]]</f>
        <v>9</v>
      </c>
      <c r="H810" t="s">
        <v>29</v>
      </c>
      <c r="I810" t="s">
        <v>20</v>
      </c>
      <c r="J810" t="s">
        <v>39</v>
      </c>
      <c r="K810" t="s">
        <v>31</v>
      </c>
      <c r="L810" s="1">
        <v>35238</v>
      </c>
      <c r="M810" s="2">
        <f t="shared" si="36"/>
        <v>1996</v>
      </c>
      <c r="N810" s="3">
        <f t="shared" si="37"/>
        <v>6</v>
      </c>
      <c r="O810" s="3">
        <f t="shared" si="38"/>
        <v>22</v>
      </c>
      <c r="P810">
        <v>82806</v>
      </c>
      <c r="Q810">
        <f>Employee_Data[[#This Row],[Annual Salary]] * (1 + Employee_Data[[#This Row],[Bonus %]])</f>
        <v>82806</v>
      </c>
      <c r="R810">
        <v>0</v>
      </c>
      <c r="S810" t="s">
        <v>23</v>
      </c>
      <c r="T810" t="s">
        <v>24</v>
      </c>
      <c r="U810" s="1"/>
    </row>
    <row r="811" spans="1:21" x14ac:dyDescent="0.25">
      <c r="A811" t="s">
        <v>1278</v>
      </c>
      <c r="B811" t="s">
        <v>74</v>
      </c>
      <c r="C811" t="s">
        <v>1083</v>
      </c>
      <c r="D811" t="str">
        <f>CONCATENATE(Employee_Data[[#This Row],[First Name]]," ",Employee_Data[[#This Row],[Last Name]])</f>
        <v>Savannah Singh</v>
      </c>
      <c r="E811" t="s">
        <v>18</v>
      </c>
      <c r="F811">
        <v>53</v>
      </c>
      <c r="G811">
        <f>Constante!$A$2-Employee_Data[[#This Row],[Age]]</f>
        <v>12</v>
      </c>
      <c r="H811" t="s">
        <v>37</v>
      </c>
      <c r="I811" t="s">
        <v>96</v>
      </c>
      <c r="J811" t="s">
        <v>39</v>
      </c>
      <c r="K811" t="s">
        <v>31</v>
      </c>
      <c r="L811" s="1">
        <v>35601</v>
      </c>
      <c r="M811" s="2">
        <f t="shared" si="36"/>
        <v>1997</v>
      </c>
      <c r="N811" s="3">
        <f t="shared" si="37"/>
        <v>6</v>
      </c>
      <c r="O811" s="3">
        <f t="shared" si="38"/>
        <v>20</v>
      </c>
      <c r="P811">
        <v>164399</v>
      </c>
      <c r="Q811">
        <f>Employee_Data[[#This Row],[Annual Salary]] * (1 + Employee_Data[[#This Row],[Bonus %]])</f>
        <v>205498.75</v>
      </c>
      <c r="R811">
        <v>0.25</v>
      </c>
      <c r="S811" t="s">
        <v>23</v>
      </c>
      <c r="T811" t="s">
        <v>24</v>
      </c>
      <c r="U811" s="1"/>
    </row>
    <row r="812" spans="1:21" x14ac:dyDescent="0.25">
      <c r="A812" t="s">
        <v>1279</v>
      </c>
      <c r="B812" t="s">
        <v>329</v>
      </c>
      <c r="C812" t="s">
        <v>441</v>
      </c>
      <c r="D812" t="str">
        <f>CONCATENATE(Employee_Data[[#This Row],[First Name]]," ",Employee_Data[[#This Row],[Last Name]])</f>
        <v>Nevaeh Hsu</v>
      </c>
      <c r="E812" t="s">
        <v>18</v>
      </c>
      <c r="F812">
        <v>32</v>
      </c>
      <c r="G812">
        <f>Constante!$A$2-Employee_Data[[#This Row],[Age]]</f>
        <v>33</v>
      </c>
      <c r="H812" t="s">
        <v>19</v>
      </c>
      <c r="I812" t="s">
        <v>76</v>
      </c>
      <c r="J812" t="s">
        <v>30</v>
      </c>
      <c r="K812" t="s">
        <v>31</v>
      </c>
      <c r="L812" s="1">
        <v>42839</v>
      </c>
      <c r="M812" s="2">
        <f t="shared" si="36"/>
        <v>2017</v>
      </c>
      <c r="N812" s="3">
        <f t="shared" si="37"/>
        <v>4</v>
      </c>
      <c r="O812" s="3">
        <f t="shared" si="38"/>
        <v>14</v>
      </c>
      <c r="P812">
        <v>154956</v>
      </c>
      <c r="Q812">
        <f>Employee_Data[[#This Row],[Annual Salary]] * (1 + Employee_Data[[#This Row],[Bonus %]])</f>
        <v>175100.27999999997</v>
      </c>
      <c r="R812">
        <v>0.13</v>
      </c>
      <c r="S812" t="s">
        <v>23</v>
      </c>
      <c r="T812" t="s">
        <v>50</v>
      </c>
      <c r="U812" s="1"/>
    </row>
    <row r="813" spans="1:21" x14ac:dyDescent="0.25">
      <c r="A813" t="s">
        <v>1280</v>
      </c>
      <c r="B813" t="s">
        <v>44</v>
      </c>
      <c r="C813" t="s">
        <v>564</v>
      </c>
      <c r="D813" t="str">
        <f>CONCATENATE(Employee_Data[[#This Row],[First Name]]," ",Employee_Data[[#This Row],[Last Name]])</f>
        <v>Jordan Zhu</v>
      </c>
      <c r="E813" t="s">
        <v>28</v>
      </c>
      <c r="F813">
        <v>32</v>
      </c>
      <c r="G813">
        <f>Constante!$A$2-Employee_Data[[#This Row],[Age]]</f>
        <v>33</v>
      </c>
      <c r="H813" t="s">
        <v>19</v>
      </c>
      <c r="I813" t="s">
        <v>96</v>
      </c>
      <c r="J813" t="s">
        <v>30</v>
      </c>
      <c r="K813" t="s">
        <v>31</v>
      </c>
      <c r="L813" s="1">
        <v>42764</v>
      </c>
      <c r="M813" s="2">
        <f t="shared" si="36"/>
        <v>2017</v>
      </c>
      <c r="N813" s="3">
        <f t="shared" si="37"/>
        <v>1</v>
      </c>
      <c r="O813" s="3">
        <f t="shared" si="38"/>
        <v>29</v>
      </c>
      <c r="P813">
        <v>14397</v>
      </c>
      <c r="Q813">
        <f>Employee_Data[[#This Row],[Annual Salary]] * (1 + Employee_Data[[#This Row],[Bonus %]])</f>
        <v>16124.640000000001</v>
      </c>
      <c r="R813">
        <v>0.12</v>
      </c>
      <c r="S813" t="s">
        <v>23</v>
      </c>
      <c r="T813" t="s">
        <v>24</v>
      </c>
      <c r="U813" s="1">
        <v>43078</v>
      </c>
    </row>
    <row r="814" spans="1:21" x14ac:dyDescent="0.25">
      <c r="A814" t="s">
        <v>1281</v>
      </c>
      <c r="B814" t="s">
        <v>168</v>
      </c>
      <c r="C814" t="s">
        <v>300</v>
      </c>
      <c r="D814" t="str">
        <f>CONCATENATE(Employee_Data[[#This Row],[First Name]]," ",Employee_Data[[#This Row],[Last Name]])</f>
        <v>Jackson Navarro</v>
      </c>
      <c r="E814" t="s">
        <v>28</v>
      </c>
      <c r="F814">
        <v>52</v>
      </c>
      <c r="G814">
        <f>Constante!$A$2-Employee_Data[[#This Row],[Age]]</f>
        <v>13</v>
      </c>
      <c r="H814" t="s">
        <v>37</v>
      </c>
      <c r="I814" t="s">
        <v>55</v>
      </c>
      <c r="J814" t="s">
        <v>56</v>
      </c>
      <c r="K814" t="s">
        <v>102</v>
      </c>
      <c r="L814" s="1">
        <v>44099</v>
      </c>
      <c r="M814" s="2">
        <f t="shared" si="36"/>
        <v>2020</v>
      </c>
      <c r="N814" s="3">
        <f t="shared" si="37"/>
        <v>9</v>
      </c>
      <c r="O814" s="3">
        <f t="shared" si="38"/>
        <v>25</v>
      </c>
      <c r="P814">
        <v>163143</v>
      </c>
      <c r="Q814">
        <f>Employee_Data[[#This Row],[Annual Salary]] * (1 + Employee_Data[[#This Row],[Bonus %]])</f>
        <v>208823.04000000001</v>
      </c>
      <c r="R814">
        <v>0.28000000000000003</v>
      </c>
      <c r="S814" t="s">
        <v>112</v>
      </c>
      <c r="T814" t="s">
        <v>265</v>
      </c>
      <c r="U814" s="1"/>
    </row>
    <row r="815" spans="1:21" x14ac:dyDescent="0.25">
      <c r="A815" t="s">
        <v>1282</v>
      </c>
      <c r="B815" t="s">
        <v>189</v>
      </c>
      <c r="C815" t="s">
        <v>727</v>
      </c>
      <c r="D815" t="str">
        <f>CONCATENATE(Employee_Data[[#This Row],[First Name]]," ",Employee_Data[[#This Row],[Last Name]])</f>
        <v>Sadie Patterson</v>
      </c>
      <c r="E815" t="s">
        <v>18</v>
      </c>
      <c r="F815">
        <v>38</v>
      </c>
      <c r="G815">
        <f>Constante!$A$2-Employee_Data[[#This Row],[Age]]</f>
        <v>27</v>
      </c>
      <c r="H815" t="s">
        <v>49</v>
      </c>
      <c r="I815" t="s">
        <v>69</v>
      </c>
      <c r="J815" t="s">
        <v>39</v>
      </c>
      <c r="K815" t="s">
        <v>40</v>
      </c>
      <c r="L815" s="1">
        <v>44036</v>
      </c>
      <c r="M815" s="2">
        <f t="shared" si="36"/>
        <v>2020</v>
      </c>
      <c r="N815" s="3">
        <f t="shared" si="37"/>
        <v>7</v>
      </c>
      <c r="O815" s="3">
        <f t="shared" si="38"/>
        <v>24</v>
      </c>
      <c r="P815">
        <v>8939</v>
      </c>
      <c r="Q815">
        <f>Employee_Data[[#This Row],[Annual Salary]] * (1 + Employee_Data[[#This Row],[Bonus %]])</f>
        <v>8939</v>
      </c>
      <c r="R815">
        <v>0</v>
      </c>
      <c r="S815" t="s">
        <v>23</v>
      </c>
      <c r="T815" t="s">
        <v>24</v>
      </c>
      <c r="U815" s="1"/>
    </row>
    <row r="816" spans="1:21" x14ac:dyDescent="0.25">
      <c r="A816" t="s">
        <v>1283</v>
      </c>
      <c r="B816" t="s">
        <v>675</v>
      </c>
      <c r="C816" t="s">
        <v>207</v>
      </c>
      <c r="D816" t="str">
        <f>CONCATENATE(Employee_Data[[#This Row],[First Name]]," ",Employee_Data[[#This Row],[Last Name]])</f>
        <v>Christopher Butler</v>
      </c>
      <c r="E816" t="s">
        <v>28</v>
      </c>
      <c r="F816">
        <v>41</v>
      </c>
      <c r="G816">
        <f>Constante!$A$2-Employee_Data[[#This Row],[Age]]</f>
        <v>24</v>
      </c>
      <c r="H816" t="s">
        <v>304</v>
      </c>
      <c r="I816" t="s">
        <v>20</v>
      </c>
      <c r="J816" t="s">
        <v>30</v>
      </c>
      <c r="K816" t="s">
        <v>40</v>
      </c>
      <c r="L816" s="1">
        <v>43013</v>
      </c>
      <c r="M816" s="2">
        <f t="shared" si="36"/>
        <v>2017</v>
      </c>
      <c r="N816" s="3">
        <f t="shared" si="37"/>
        <v>10</v>
      </c>
      <c r="O816" s="3">
        <f t="shared" si="38"/>
        <v>5</v>
      </c>
      <c r="P816">
        <v>67468</v>
      </c>
      <c r="Q816">
        <f>Employee_Data[[#This Row],[Annual Salary]] * (1 + Employee_Data[[#This Row],[Bonus %]])</f>
        <v>67468</v>
      </c>
      <c r="R816">
        <v>0</v>
      </c>
      <c r="S816" t="s">
        <v>23</v>
      </c>
      <c r="T816" t="s">
        <v>65</v>
      </c>
      <c r="U816" s="1"/>
    </row>
    <row r="817" spans="1:21" x14ac:dyDescent="0.25">
      <c r="A817" t="s">
        <v>1284</v>
      </c>
      <c r="B817" t="s">
        <v>43</v>
      </c>
      <c r="C817" t="s">
        <v>369</v>
      </c>
      <c r="D817" t="str">
        <f>CONCATENATE(Employee_Data[[#This Row],[First Name]]," ",Employee_Data[[#This Row],[Last Name]])</f>
        <v>Penelope Rodriguez</v>
      </c>
      <c r="E817" t="s">
        <v>18</v>
      </c>
      <c r="F817">
        <v>49</v>
      </c>
      <c r="G817">
        <f>Constante!$A$2-Employee_Data[[#This Row],[Age]]</f>
        <v>16</v>
      </c>
      <c r="H817" t="s">
        <v>139</v>
      </c>
      <c r="I817" t="s">
        <v>81</v>
      </c>
      <c r="J817" t="s">
        <v>30</v>
      </c>
      <c r="K817" t="s">
        <v>102</v>
      </c>
      <c r="L817" s="1">
        <v>42441</v>
      </c>
      <c r="M817" s="2">
        <f t="shared" si="36"/>
        <v>2016</v>
      </c>
      <c r="N817" s="3">
        <f t="shared" si="37"/>
        <v>3</v>
      </c>
      <c r="O817" s="3">
        <f t="shared" si="38"/>
        <v>12</v>
      </c>
      <c r="P817">
        <v>10081</v>
      </c>
      <c r="Q817">
        <f>Employee_Data[[#This Row],[Annual Salary]] * (1 + Employee_Data[[#This Row],[Bonus %]])</f>
        <v>11290.720000000001</v>
      </c>
      <c r="R817">
        <v>0.12</v>
      </c>
      <c r="S817" t="s">
        <v>112</v>
      </c>
      <c r="T817" t="s">
        <v>119</v>
      </c>
      <c r="U817" s="1"/>
    </row>
    <row r="818" spans="1:21" x14ac:dyDescent="0.25">
      <c r="A818" t="s">
        <v>1285</v>
      </c>
      <c r="B818" t="s">
        <v>16</v>
      </c>
      <c r="C818" t="s">
        <v>913</v>
      </c>
      <c r="D818" t="str">
        <f>CONCATENATE(Employee_Data[[#This Row],[First Name]]," ",Employee_Data[[#This Row],[Last Name]])</f>
        <v>Emily Lau</v>
      </c>
      <c r="E818" t="s">
        <v>18</v>
      </c>
      <c r="F818">
        <v>35</v>
      </c>
      <c r="G818">
        <f>Constante!$A$2-Employee_Data[[#This Row],[Age]]</f>
        <v>30</v>
      </c>
      <c r="H818" t="s">
        <v>49</v>
      </c>
      <c r="I818" t="s">
        <v>38</v>
      </c>
      <c r="J818" t="s">
        <v>30</v>
      </c>
      <c r="K818" t="s">
        <v>31</v>
      </c>
      <c r="L818" s="1">
        <v>43542</v>
      </c>
      <c r="M818" s="2">
        <f t="shared" si="36"/>
        <v>2019</v>
      </c>
      <c r="N818" s="3">
        <f t="shared" si="37"/>
        <v>3</v>
      </c>
      <c r="O818" s="3">
        <f t="shared" si="38"/>
        <v>18</v>
      </c>
      <c r="P818">
        <v>74779</v>
      </c>
      <c r="Q818">
        <f>Employee_Data[[#This Row],[Annual Salary]] * (1 + Employee_Data[[#This Row],[Bonus %]])</f>
        <v>74779</v>
      </c>
      <c r="R818">
        <v>0</v>
      </c>
      <c r="S818" t="s">
        <v>23</v>
      </c>
      <c r="T818" t="s">
        <v>50</v>
      </c>
      <c r="U818" s="1"/>
    </row>
    <row r="819" spans="1:21" x14ac:dyDescent="0.25">
      <c r="A819" t="s">
        <v>672</v>
      </c>
      <c r="B819" t="s">
        <v>402</v>
      </c>
      <c r="C819" t="s">
        <v>1286</v>
      </c>
      <c r="D819" t="str">
        <f>CONCATENATE(Employee_Data[[#This Row],[First Name]]," ",Employee_Data[[#This Row],[Last Name]])</f>
        <v>Sophie Oh</v>
      </c>
      <c r="E819" t="s">
        <v>18</v>
      </c>
      <c r="F819">
        <v>29</v>
      </c>
      <c r="G819">
        <f>Constante!$A$2-Employee_Data[[#This Row],[Age]]</f>
        <v>36</v>
      </c>
      <c r="H819" t="s">
        <v>307</v>
      </c>
      <c r="I819" t="s">
        <v>20</v>
      </c>
      <c r="J819" t="s">
        <v>56</v>
      </c>
      <c r="K819" t="s">
        <v>31</v>
      </c>
      <c r="L819" s="1">
        <v>43048</v>
      </c>
      <c r="M819" s="2">
        <f t="shared" si="36"/>
        <v>2017</v>
      </c>
      <c r="N819" s="3">
        <f t="shared" si="37"/>
        <v>11</v>
      </c>
      <c r="O819" s="3">
        <f t="shared" si="38"/>
        <v>9</v>
      </c>
      <c r="P819">
        <v>63985</v>
      </c>
      <c r="Q819">
        <f>Employee_Data[[#This Row],[Annual Salary]] * (1 + Employee_Data[[#This Row],[Bonus %]])</f>
        <v>63985</v>
      </c>
      <c r="R819">
        <v>0</v>
      </c>
      <c r="S819" t="s">
        <v>23</v>
      </c>
      <c r="T819" t="s">
        <v>65</v>
      </c>
      <c r="U819" s="1"/>
    </row>
    <row r="820" spans="1:21" x14ac:dyDescent="0.25">
      <c r="A820" t="s">
        <v>1287</v>
      </c>
      <c r="B820" t="s">
        <v>1048</v>
      </c>
      <c r="C820" t="s">
        <v>1126</v>
      </c>
      <c r="D820" t="str">
        <f>CONCATENATE(Employee_Data[[#This Row],[First Name]]," ",Employee_Data[[#This Row],[Last Name]])</f>
        <v>Chloe Allen</v>
      </c>
      <c r="E820" t="s">
        <v>18</v>
      </c>
      <c r="F820">
        <v>64</v>
      </c>
      <c r="G820">
        <f>Constante!$A$2-Employee_Data[[#This Row],[Age]]</f>
        <v>1</v>
      </c>
      <c r="H820" t="s">
        <v>432</v>
      </c>
      <c r="I820" t="s">
        <v>20</v>
      </c>
      <c r="J820" t="s">
        <v>30</v>
      </c>
      <c r="K820" t="s">
        <v>40</v>
      </c>
      <c r="L820" s="1">
        <v>38176</v>
      </c>
      <c r="M820" s="2">
        <f t="shared" si="36"/>
        <v>2004</v>
      </c>
      <c r="N820" s="3">
        <f t="shared" si="37"/>
        <v>7</v>
      </c>
      <c r="O820" s="3">
        <f t="shared" si="38"/>
        <v>8</v>
      </c>
      <c r="P820">
        <v>77903</v>
      </c>
      <c r="Q820">
        <f>Employee_Data[[#This Row],[Annual Salary]] * (1 + Employee_Data[[#This Row],[Bonus %]])</f>
        <v>77903</v>
      </c>
      <c r="R820">
        <v>0</v>
      </c>
      <c r="S820" t="s">
        <v>23</v>
      </c>
      <c r="T820" t="s">
        <v>24</v>
      </c>
      <c r="U820" s="1"/>
    </row>
    <row r="821" spans="1:21" x14ac:dyDescent="0.25">
      <c r="A821" t="s">
        <v>1288</v>
      </c>
      <c r="B821" t="s">
        <v>502</v>
      </c>
      <c r="C821" t="s">
        <v>391</v>
      </c>
      <c r="D821" t="str">
        <f>CONCATENATE(Employee_Data[[#This Row],[First Name]]," ",Employee_Data[[#This Row],[Last Name]])</f>
        <v>Caleb Nelson</v>
      </c>
      <c r="E821" t="s">
        <v>28</v>
      </c>
      <c r="F821">
        <v>33</v>
      </c>
      <c r="G821">
        <f>Constante!$A$2-Employee_Data[[#This Row],[Age]]</f>
        <v>32</v>
      </c>
      <c r="H821" t="s">
        <v>37</v>
      </c>
      <c r="I821" t="s">
        <v>96</v>
      </c>
      <c r="J821" t="s">
        <v>56</v>
      </c>
      <c r="K821" t="s">
        <v>40</v>
      </c>
      <c r="L821" s="1">
        <v>42898</v>
      </c>
      <c r="M821" s="2">
        <f t="shared" si="36"/>
        <v>2017</v>
      </c>
      <c r="N821" s="3">
        <f t="shared" si="37"/>
        <v>6</v>
      </c>
      <c r="O821" s="3">
        <f t="shared" si="38"/>
        <v>12</v>
      </c>
      <c r="P821">
        <v>164396</v>
      </c>
      <c r="Q821">
        <f>Employee_Data[[#This Row],[Annual Salary]] * (1 + Employee_Data[[#This Row],[Bonus %]])</f>
        <v>212070.84</v>
      </c>
      <c r="R821">
        <v>0.28999999999999998</v>
      </c>
      <c r="S821" t="s">
        <v>23</v>
      </c>
      <c r="T821" t="s">
        <v>105</v>
      </c>
      <c r="U821" s="1"/>
    </row>
    <row r="822" spans="1:21" x14ac:dyDescent="0.25">
      <c r="A822" t="s">
        <v>1289</v>
      </c>
      <c r="B822" t="s">
        <v>1290</v>
      </c>
      <c r="C822" t="s">
        <v>274</v>
      </c>
      <c r="D822" t="str">
        <f>CONCATENATE(Employee_Data[[#This Row],[First Name]]," ",Employee_Data[[#This Row],[Last Name]])</f>
        <v>Oliver Moua</v>
      </c>
      <c r="E822" t="s">
        <v>28</v>
      </c>
      <c r="F822">
        <v>29</v>
      </c>
      <c r="G822">
        <f>Constante!$A$2-Employee_Data[[#This Row],[Age]]</f>
        <v>36</v>
      </c>
      <c r="H822" t="s">
        <v>499</v>
      </c>
      <c r="I822" t="s">
        <v>20</v>
      </c>
      <c r="J822" t="s">
        <v>56</v>
      </c>
      <c r="K822" t="s">
        <v>31</v>
      </c>
      <c r="L822" s="1">
        <v>44375</v>
      </c>
      <c r="M822" s="2">
        <f t="shared" si="36"/>
        <v>2021</v>
      </c>
      <c r="N822" s="3">
        <f t="shared" si="37"/>
        <v>6</v>
      </c>
      <c r="O822" s="3">
        <f t="shared" si="38"/>
        <v>28</v>
      </c>
      <c r="P822">
        <v>71234</v>
      </c>
      <c r="Q822">
        <f>Employee_Data[[#This Row],[Annual Salary]] * (1 + Employee_Data[[#This Row],[Bonus %]])</f>
        <v>71234</v>
      </c>
      <c r="R822">
        <v>0</v>
      </c>
      <c r="S822" t="s">
        <v>23</v>
      </c>
      <c r="T822" t="s">
        <v>24</v>
      </c>
      <c r="U822" s="1"/>
    </row>
    <row r="823" spans="1:21" x14ac:dyDescent="0.25">
      <c r="A823" t="s">
        <v>1291</v>
      </c>
      <c r="B823" t="s">
        <v>547</v>
      </c>
      <c r="C823" t="s">
        <v>453</v>
      </c>
      <c r="D823" t="str">
        <f>CONCATENATE(Employee_Data[[#This Row],[First Name]]," ",Employee_Data[[#This Row],[Last Name]])</f>
        <v>Wesley Doan</v>
      </c>
      <c r="E823" t="s">
        <v>28</v>
      </c>
      <c r="F823">
        <v>63</v>
      </c>
      <c r="G823">
        <f>Constante!$A$2-Employee_Data[[#This Row],[Age]]</f>
        <v>2</v>
      </c>
      <c r="H823" t="s">
        <v>60</v>
      </c>
      <c r="I823" t="s">
        <v>38</v>
      </c>
      <c r="J823" t="s">
        <v>56</v>
      </c>
      <c r="K823" t="s">
        <v>31</v>
      </c>
      <c r="L823" s="1">
        <v>38096</v>
      </c>
      <c r="M823" s="2">
        <f t="shared" si="36"/>
        <v>2004</v>
      </c>
      <c r="N823" s="3">
        <f t="shared" si="37"/>
        <v>4</v>
      </c>
      <c r="O823" s="3">
        <f t="shared" si="38"/>
        <v>19</v>
      </c>
      <c r="P823">
        <v>122487</v>
      </c>
      <c r="Q823">
        <f>Employee_Data[[#This Row],[Annual Salary]] * (1 + Employee_Data[[#This Row],[Bonus %]])</f>
        <v>132285.96000000002</v>
      </c>
      <c r="R823">
        <v>0.08</v>
      </c>
      <c r="S823" t="s">
        <v>32</v>
      </c>
      <c r="T823" t="s">
        <v>88</v>
      </c>
      <c r="U823" s="1"/>
    </row>
    <row r="824" spans="1:21" x14ac:dyDescent="0.25">
      <c r="A824" t="s">
        <v>1292</v>
      </c>
      <c r="B824" t="s">
        <v>359</v>
      </c>
      <c r="C824" t="s">
        <v>441</v>
      </c>
      <c r="D824" t="str">
        <f>CONCATENATE(Employee_Data[[#This Row],[First Name]]," ",Employee_Data[[#This Row],[Last Name]])</f>
        <v>Nova Hsu</v>
      </c>
      <c r="E824" t="s">
        <v>18</v>
      </c>
      <c r="F824">
        <v>32</v>
      </c>
      <c r="G824">
        <f>Constante!$A$2-Employee_Data[[#This Row],[Age]]</f>
        <v>33</v>
      </c>
      <c r="H824" t="s">
        <v>60</v>
      </c>
      <c r="I824" t="s">
        <v>76</v>
      </c>
      <c r="J824" t="s">
        <v>39</v>
      </c>
      <c r="K824" t="s">
        <v>31</v>
      </c>
      <c r="L824" s="1">
        <v>42738</v>
      </c>
      <c r="M824" s="2">
        <f t="shared" si="36"/>
        <v>2017</v>
      </c>
      <c r="N824" s="3">
        <f t="shared" si="37"/>
        <v>1</v>
      </c>
      <c r="O824" s="3">
        <f t="shared" si="38"/>
        <v>3</v>
      </c>
      <c r="P824">
        <v>10187</v>
      </c>
      <c r="Q824">
        <f>Employee_Data[[#This Row],[Annual Salary]] * (1 + Employee_Data[[#This Row],[Bonus %]])</f>
        <v>11205.7</v>
      </c>
      <c r="R824">
        <v>0.1</v>
      </c>
      <c r="S824" t="s">
        <v>23</v>
      </c>
      <c r="T824" t="s">
        <v>50</v>
      </c>
      <c r="U824" s="1"/>
    </row>
    <row r="825" spans="1:21" x14ac:dyDescent="0.25">
      <c r="A825" t="s">
        <v>1293</v>
      </c>
      <c r="B825" t="s">
        <v>408</v>
      </c>
      <c r="C825" t="s">
        <v>1294</v>
      </c>
      <c r="D825" t="str">
        <f>CONCATENATE(Employee_Data[[#This Row],[First Name]]," ",Employee_Data[[#This Row],[Last Name]])</f>
        <v>Levi Moreno</v>
      </c>
      <c r="E825" t="s">
        <v>28</v>
      </c>
      <c r="F825">
        <v>64</v>
      </c>
      <c r="G825">
        <f>Constante!$A$2-Employee_Data[[#This Row],[Age]]</f>
        <v>1</v>
      </c>
      <c r="H825" t="s">
        <v>392</v>
      </c>
      <c r="I825" t="s">
        <v>20</v>
      </c>
      <c r="J825" t="s">
        <v>21</v>
      </c>
      <c r="K825" t="s">
        <v>102</v>
      </c>
      <c r="L825" s="1">
        <v>44009</v>
      </c>
      <c r="M825" s="2">
        <f t="shared" si="36"/>
        <v>2020</v>
      </c>
      <c r="N825" s="3">
        <f t="shared" si="37"/>
        <v>6</v>
      </c>
      <c r="O825" s="3">
        <f t="shared" si="38"/>
        <v>27</v>
      </c>
      <c r="P825">
        <v>40316</v>
      </c>
      <c r="Q825">
        <f>Employee_Data[[#This Row],[Annual Salary]] * (1 + Employee_Data[[#This Row],[Bonus %]])</f>
        <v>40316</v>
      </c>
      <c r="R825">
        <v>0</v>
      </c>
      <c r="S825" t="s">
        <v>112</v>
      </c>
      <c r="T825" t="s">
        <v>113</v>
      </c>
      <c r="U825" s="1"/>
    </row>
    <row r="826" spans="1:21" x14ac:dyDescent="0.25">
      <c r="A826" t="s">
        <v>1295</v>
      </c>
      <c r="B826" t="s">
        <v>457</v>
      </c>
      <c r="C826" t="s">
        <v>1046</v>
      </c>
      <c r="D826" t="str">
        <f>CONCATENATE(Employee_Data[[#This Row],[First Name]]," ",Employee_Data[[#This Row],[Last Name]])</f>
        <v>Gianna Ha</v>
      </c>
      <c r="E826" t="s">
        <v>18</v>
      </c>
      <c r="F826">
        <v>55</v>
      </c>
      <c r="G826">
        <f>Constante!$A$2-Employee_Data[[#This Row],[Age]]</f>
        <v>10</v>
      </c>
      <c r="H826" t="s">
        <v>60</v>
      </c>
      <c r="I826" t="s">
        <v>20</v>
      </c>
      <c r="J826" t="s">
        <v>21</v>
      </c>
      <c r="K826" t="s">
        <v>31</v>
      </c>
      <c r="L826" s="1">
        <v>38391</v>
      </c>
      <c r="M826" s="2">
        <f t="shared" si="36"/>
        <v>2005</v>
      </c>
      <c r="N826" s="3">
        <f t="shared" si="37"/>
        <v>2</v>
      </c>
      <c r="O826" s="3">
        <f t="shared" si="38"/>
        <v>8</v>
      </c>
      <c r="P826">
        <v>115145</v>
      </c>
      <c r="Q826">
        <f>Employee_Data[[#This Row],[Annual Salary]] * (1 + Employee_Data[[#This Row],[Bonus %]])</f>
        <v>120902.25</v>
      </c>
      <c r="R826">
        <v>0.05</v>
      </c>
      <c r="S826" t="s">
        <v>32</v>
      </c>
      <c r="T826" t="s">
        <v>33</v>
      </c>
      <c r="U826" s="1"/>
    </row>
    <row r="827" spans="1:21" x14ac:dyDescent="0.25">
      <c r="A827" t="s">
        <v>1296</v>
      </c>
      <c r="B827" t="s">
        <v>677</v>
      </c>
      <c r="C827" t="s">
        <v>1064</v>
      </c>
      <c r="D827" t="str">
        <f>CONCATENATE(Employee_Data[[#This Row],[First Name]]," ",Employee_Data[[#This Row],[Last Name]])</f>
        <v>Lillian Gonzales</v>
      </c>
      <c r="E827" t="s">
        <v>18</v>
      </c>
      <c r="F827">
        <v>43</v>
      </c>
      <c r="G827">
        <f>Constante!$A$2-Employee_Data[[#This Row],[Age]]</f>
        <v>22</v>
      </c>
      <c r="H827" t="s">
        <v>254</v>
      </c>
      <c r="I827" t="s">
        <v>20</v>
      </c>
      <c r="J827" t="s">
        <v>30</v>
      </c>
      <c r="K827" t="s">
        <v>102</v>
      </c>
      <c r="L827" s="1">
        <v>39885</v>
      </c>
      <c r="M827" s="2">
        <f t="shared" si="36"/>
        <v>2009</v>
      </c>
      <c r="N827" s="3">
        <f t="shared" si="37"/>
        <v>3</v>
      </c>
      <c r="O827" s="3">
        <f t="shared" si="38"/>
        <v>13</v>
      </c>
      <c r="P827">
        <v>62335</v>
      </c>
      <c r="Q827">
        <f>Employee_Data[[#This Row],[Annual Salary]] * (1 + Employee_Data[[#This Row],[Bonus %]])</f>
        <v>62335</v>
      </c>
      <c r="R827">
        <v>0</v>
      </c>
      <c r="S827" t="s">
        <v>112</v>
      </c>
      <c r="T827" t="s">
        <v>113</v>
      </c>
      <c r="U827" s="1"/>
    </row>
    <row r="828" spans="1:21" x14ac:dyDescent="0.25">
      <c r="A828" t="s">
        <v>1297</v>
      </c>
      <c r="B828" t="s">
        <v>657</v>
      </c>
      <c r="C828" t="s">
        <v>1083</v>
      </c>
      <c r="D828" t="str">
        <f>CONCATENATE(Employee_Data[[#This Row],[First Name]]," ",Employee_Data[[#This Row],[Last Name]])</f>
        <v>Ezra Singh</v>
      </c>
      <c r="E828" t="s">
        <v>28</v>
      </c>
      <c r="F828">
        <v>56</v>
      </c>
      <c r="G828">
        <f>Constante!$A$2-Employee_Data[[#This Row],[Age]]</f>
        <v>9</v>
      </c>
      <c r="H828" t="s">
        <v>64</v>
      </c>
      <c r="I828" t="s">
        <v>38</v>
      </c>
      <c r="J828" t="s">
        <v>30</v>
      </c>
      <c r="K828" t="s">
        <v>31</v>
      </c>
      <c r="L828" s="1">
        <v>38847</v>
      </c>
      <c r="M828" s="2">
        <f t="shared" si="36"/>
        <v>2006</v>
      </c>
      <c r="N828" s="3">
        <f t="shared" si="37"/>
        <v>5</v>
      </c>
      <c r="O828" s="3">
        <f t="shared" si="38"/>
        <v>10</v>
      </c>
      <c r="P828">
        <v>41561</v>
      </c>
      <c r="Q828">
        <f>Employee_Data[[#This Row],[Annual Salary]] * (1 + Employee_Data[[#This Row],[Bonus %]])</f>
        <v>41561</v>
      </c>
      <c r="R828">
        <v>0</v>
      </c>
      <c r="S828" t="s">
        <v>23</v>
      </c>
      <c r="T828" t="s">
        <v>47</v>
      </c>
      <c r="U828" s="1"/>
    </row>
    <row r="829" spans="1:21" x14ac:dyDescent="0.25">
      <c r="A829" t="s">
        <v>1298</v>
      </c>
      <c r="B829" t="s">
        <v>648</v>
      </c>
      <c r="C829" t="s">
        <v>726</v>
      </c>
      <c r="D829" t="str">
        <f>CONCATENATE(Employee_Data[[#This Row],[First Name]]," ",Employee_Data[[#This Row],[Last Name]])</f>
        <v>Audrey Patel</v>
      </c>
      <c r="E829" t="s">
        <v>18</v>
      </c>
      <c r="F829">
        <v>37</v>
      </c>
      <c r="G829">
        <f>Constante!$A$2-Employee_Data[[#This Row],[Age]]</f>
        <v>28</v>
      </c>
      <c r="H829" t="s">
        <v>19</v>
      </c>
      <c r="I829" t="s">
        <v>38</v>
      </c>
      <c r="J829" t="s">
        <v>39</v>
      </c>
      <c r="K829" t="s">
        <v>31</v>
      </c>
      <c r="L829" s="1">
        <v>40657</v>
      </c>
      <c r="M829" s="2">
        <f t="shared" si="36"/>
        <v>2011</v>
      </c>
      <c r="N829" s="3">
        <f t="shared" si="37"/>
        <v>4</v>
      </c>
      <c r="O829" s="3">
        <f t="shared" si="38"/>
        <v>24</v>
      </c>
      <c r="P829">
        <v>131183</v>
      </c>
      <c r="Q829">
        <f>Employee_Data[[#This Row],[Annual Salary]] * (1 + Employee_Data[[#This Row],[Bonus %]])</f>
        <v>149548.62000000002</v>
      </c>
      <c r="R829">
        <v>0.14000000000000001</v>
      </c>
      <c r="S829" t="s">
        <v>32</v>
      </c>
      <c r="T829" t="s">
        <v>88</v>
      </c>
      <c r="U829" s="1">
        <v>42445</v>
      </c>
    </row>
    <row r="830" spans="1:21" x14ac:dyDescent="0.25">
      <c r="A830" t="s">
        <v>894</v>
      </c>
      <c r="B830" t="s">
        <v>521</v>
      </c>
      <c r="C830" t="s">
        <v>500</v>
      </c>
      <c r="D830" t="str">
        <f>CONCATENATE(Employee_Data[[#This Row],[First Name]]," ",Employee_Data[[#This Row],[Last Name]])</f>
        <v>Brooklyn Cho</v>
      </c>
      <c r="E830" t="s">
        <v>18</v>
      </c>
      <c r="F830">
        <v>45</v>
      </c>
      <c r="G830">
        <f>Constante!$A$2-Employee_Data[[#This Row],[Age]]</f>
        <v>20</v>
      </c>
      <c r="H830" t="s">
        <v>29</v>
      </c>
      <c r="I830" t="s">
        <v>20</v>
      </c>
      <c r="J830" t="s">
        <v>30</v>
      </c>
      <c r="K830" t="s">
        <v>31</v>
      </c>
      <c r="L830" s="1">
        <v>37445</v>
      </c>
      <c r="M830" s="2">
        <f t="shared" si="36"/>
        <v>2002</v>
      </c>
      <c r="N830" s="3">
        <f t="shared" si="37"/>
        <v>7</v>
      </c>
      <c r="O830" s="3">
        <f t="shared" si="38"/>
        <v>8</v>
      </c>
      <c r="P830">
        <v>92655</v>
      </c>
      <c r="Q830">
        <f>Employee_Data[[#This Row],[Annual Salary]] * (1 + Employee_Data[[#This Row],[Bonus %]])</f>
        <v>92655</v>
      </c>
      <c r="R830">
        <v>0</v>
      </c>
      <c r="S830" t="s">
        <v>32</v>
      </c>
      <c r="T830" t="s">
        <v>166</v>
      </c>
      <c r="U830" s="1"/>
    </row>
    <row r="831" spans="1:21" x14ac:dyDescent="0.25">
      <c r="A831" t="s">
        <v>1213</v>
      </c>
      <c r="B831" t="s">
        <v>216</v>
      </c>
      <c r="C831" t="s">
        <v>777</v>
      </c>
      <c r="D831" t="str">
        <f>CONCATENATE(Employee_Data[[#This Row],[First Name]]," ",Employee_Data[[#This Row],[Last Name]])</f>
        <v>Piper Ramos</v>
      </c>
      <c r="E831" t="s">
        <v>18</v>
      </c>
      <c r="F831">
        <v>49</v>
      </c>
      <c r="G831">
        <f>Constante!$A$2-Employee_Data[[#This Row],[Age]]</f>
        <v>16</v>
      </c>
      <c r="H831" t="s">
        <v>19</v>
      </c>
      <c r="I831" t="s">
        <v>55</v>
      </c>
      <c r="J831" t="s">
        <v>30</v>
      </c>
      <c r="K831" t="s">
        <v>102</v>
      </c>
      <c r="L831" s="1">
        <v>35157</v>
      </c>
      <c r="M831" s="2">
        <f t="shared" si="36"/>
        <v>1996</v>
      </c>
      <c r="N831" s="3">
        <f t="shared" si="37"/>
        <v>4</v>
      </c>
      <c r="O831" s="3">
        <f t="shared" si="38"/>
        <v>2</v>
      </c>
      <c r="P831">
        <v>157057</v>
      </c>
      <c r="Q831">
        <f>Employee_Data[[#This Row],[Annual Salary]] * (1 + Employee_Data[[#This Row],[Bonus %]])</f>
        <v>175903.84000000003</v>
      </c>
      <c r="R831">
        <v>0.12</v>
      </c>
      <c r="S831" t="s">
        <v>23</v>
      </c>
      <c r="T831" t="s">
        <v>65</v>
      </c>
      <c r="U831" s="1"/>
    </row>
    <row r="832" spans="1:21" x14ac:dyDescent="0.25">
      <c r="A832" t="s">
        <v>1299</v>
      </c>
      <c r="B832" t="s">
        <v>608</v>
      </c>
      <c r="C832" t="s">
        <v>404</v>
      </c>
      <c r="D832" t="str">
        <f>CONCATENATE(Employee_Data[[#This Row],[First Name]]," ",Employee_Data[[#This Row],[Last Name]])</f>
        <v>Eleanor Williams</v>
      </c>
      <c r="E832" t="s">
        <v>18</v>
      </c>
      <c r="F832">
        <v>61</v>
      </c>
      <c r="G832">
        <f>Constante!$A$2-Employee_Data[[#This Row],[Age]]</f>
        <v>4</v>
      </c>
      <c r="H832" t="s">
        <v>162</v>
      </c>
      <c r="I832" t="s">
        <v>20</v>
      </c>
      <c r="J832" t="s">
        <v>39</v>
      </c>
      <c r="K832" t="s">
        <v>40</v>
      </c>
      <c r="L832" s="1">
        <v>38392</v>
      </c>
      <c r="M832" s="2">
        <f t="shared" si="36"/>
        <v>2005</v>
      </c>
      <c r="N832" s="3">
        <f t="shared" si="37"/>
        <v>2</v>
      </c>
      <c r="O832" s="3">
        <f t="shared" si="38"/>
        <v>9</v>
      </c>
      <c r="P832">
        <v>64462</v>
      </c>
      <c r="Q832">
        <f>Employee_Data[[#This Row],[Annual Salary]] * (1 + Employee_Data[[#This Row],[Bonus %]])</f>
        <v>64462</v>
      </c>
      <c r="R832">
        <v>0</v>
      </c>
      <c r="S832" t="s">
        <v>23</v>
      </c>
      <c r="T832" t="s">
        <v>41</v>
      </c>
      <c r="U832" s="1"/>
    </row>
    <row r="833" spans="1:21" x14ac:dyDescent="0.25">
      <c r="A833" t="s">
        <v>1300</v>
      </c>
      <c r="B833" t="s">
        <v>575</v>
      </c>
      <c r="C833" t="s">
        <v>578</v>
      </c>
      <c r="D833" t="str">
        <f>CONCATENATE(Employee_Data[[#This Row],[First Name]]," ",Employee_Data[[#This Row],[Last Name]])</f>
        <v>Melody Grant</v>
      </c>
      <c r="E833" t="s">
        <v>18</v>
      </c>
      <c r="F833">
        <v>41</v>
      </c>
      <c r="G833">
        <f>Constante!$A$2-Employee_Data[[#This Row],[Age]]</f>
        <v>24</v>
      </c>
      <c r="H833" t="s">
        <v>132</v>
      </c>
      <c r="I833" t="s">
        <v>81</v>
      </c>
      <c r="J833" t="s">
        <v>56</v>
      </c>
      <c r="K833" t="s">
        <v>40</v>
      </c>
      <c r="L833" s="1">
        <v>38632</v>
      </c>
      <c r="M833" s="2">
        <f t="shared" si="36"/>
        <v>2005</v>
      </c>
      <c r="N833" s="3">
        <f t="shared" si="37"/>
        <v>10</v>
      </c>
      <c r="O833" s="3">
        <f t="shared" si="38"/>
        <v>7</v>
      </c>
      <c r="P833">
        <v>79352</v>
      </c>
      <c r="Q833">
        <f>Employee_Data[[#This Row],[Annual Salary]] * (1 + Employee_Data[[#This Row],[Bonus %]])</f>
        <v>79352</v>
      </c>
      <c r="R833">
        <v>0</v>
      </c>
      <c r="S833" t="s">
        <v>23</v>
      </c>
      <c r="T833" t="s">
        <v>24</v>
      </c>
      <c r="U833" s="1"/>
    </row>
    <row r="834" spans="1:21" x14ac:dyDescent="0.25">
      <c r="A834" t="s">
        <v>1301</v>
      </c>
      <c r="B834" t="s">
        <v>420</v>
      </c>
      <c r="C834" t="s">
        <v>36</v>
      </c>
      <c r="D834" t="str">
        <f>CONCATENATE(Employee_Data[[#This Row],[First Name]]," ",Employee_Data[[#This Row],[Last Name]])</f>
        <v>Paisley Sanders</v>
      </c>
      <c r="E834" t="s">
        <v>18</v>
      </c>
      <c r="F834">
        <v>55</v>
      </c>
      <c r="G834">
        <f>Constante!$A$2-Employee_Data[[#This Row],[Age]]</f>
        <v>10</v>
      </c>
      <c r="H834" t="s">
        <v>19</v>
      </c>
      <c r="I834" t="s">
        <v>96</v>
      </c>
      <c r="J834" t="s">
        <v>39</v>
      </c>
      <c r="K834" t="s">
        <v>40</v>
      </c>
      <c r="L834" s="1">
        <v>36977</v>
      </c>
      <c r="M834" s="2">
        <f t="shared" ref="M834:M897" si="39">YEAR(L834)</f>
        <v>2001</v>
      </c>
      <c r="N834" s="3">
        <f t="shared" ref="N834:N897" si="40">MONTH(L834)</f>
        <v>3</v>
      </c>
      <c r="O834" s="3">
        <f t="shared" ref="O834:O897" si="41">DAY(L834)</f>
        <v>27</v>
      </c>
      <c r="P834">
        <v>157812</v>
      </c>
      <c r="Q834">
        <f>Employee_Data[[#This Row],[Annual Salary]] * (1 + Employee_Data[[#This Row],[Bonus %]])</f>
        <v>175171.32</v>
      </c>
      <c r="R834">
        <v>0.11</v>
      </c>
      <c r="S834" t="s">
        <v>23</v>
      </c>
      <c r="T834" t="s">
        <v>65</v>
      </c>
      <c r="U834" s="1"/>
    </row>
    <row r="835" spans="1:21" x14ac:dyDescent="0.25">
      <c r="A835" t="s">
        <v>1302</v>
      </c>
      <c r="B835" t="s">
        <v>659</v>
      </c>
      <c r="C835" t="s">
        <v>1303</v>
      </c>
      <c r="D835" t="str">
        <f>CONCATENATE(Employee_Data[[#This Row],[First Name]]," ",Employee_Data[[#This Row],[Last Name]])</f>
        <v>Santiago f Gray</v>
      </c>
      <c r="E835" t="s">
        <v>28</v>
      </c>
      <c r="F835">
        <v>27</v>
      </c>
      <c r="G835">
        <f>Constante!$A$2-Employee_Data[[#This Row],[Age]]</f>
        <v>38</v>
      </c>
      <c r="H835" t="s">
        <v>132</v>
      </c>
      <c r="I835" t="s">
        <v>81</v>
      </c>
      <c r="J835" t="s">
        <v>56</v>
      </c>
      <c r="K835" t="s">
        <v>40</v>
      </c>
      <c r="L835" s="1">
        <v>43354</v>
      </c>
      <c r="M835" s="2">
        <f t="shared" si="39"/>
        <v>2018</v>
      </c>
      <c r="N835" s="3">
        <f t="shared" si="40"/>
        <v>9</v>
      </c>
      <c r="O835" s="3">
        <f t="shared" si="41"/>
        <v>11</v>
      </c>
      <c r="P835">
        <v>80745</v>
      </c>
      <c r="Q835">
        <f>Employee_Data[[#This Row],[Annual Salary]] * (1 + Employee_Data[[#This Row],[Bonus %]])</f>
        <v>80745</v>
      </c>
      <c r="R835">
        <v>0</v>
      </c>
      <c r="S835" t="s">
        <v>23</v>
      </c>
      <c r="T835" t="s">
        <v>41</v>
      </c>
      <c r="U835" s="1"/>
    </row>
    <row r="836" spans="1:21" x14ac:dyDescent="0.25">
      <c r="A836" t="s">
        <v>1304</v>
      </c>
      <c r="B836" t="s">
        <v>802</v>
      </c>
      <c r="C836" t="s">
        <v>244</v>
      </c>
      <c r="D836" t="str">
        <f>CONCATENATE(Employee_Data[[#This Row],[First Name]]," ",Employee_Data[[#This Row],[Last Name]])</f>
        <v>Josephine Richardson</v>
      </c>
      <c r="E836" t="s">
        <v>18</v>
      </c>
      <c r="F836">
        <v>57</v>
      </c>
      <c r="G836">
        <f>Constante!$A$2-Employee_Data[[#This Row],[Age]]</f>
        <v>8</v>
      </c>
      <c r="H836" t="s">
        <v>360</v>
      </c>
      <c r="I836" t="s">
        <v>20</v>
      </c>
      <c r="J836" t="s">
        <v>30</v>
      </c>
      <c r="K836" t="s">
        <v>40</v>
      </c>
      <c r="L836" s="1">
        <v>35113</v>
      </c>
      <c r="M836" s="2">
        <f t="shared" si="39"/>
        <v>1996</v>
      </c>
      <c r="N836" s="3">
        <f t="shared" si="40"/>
        <v>2</v>
      </c>
      <c r="O836" s="3">
        <f t="shared" si="41"/>
        <v>18</v>
      </c>
      <c r="P836">
        <v>75354</v>
      </c>
      <c r="Q836">
        <f>Employee_Data[[#This Row],[Annual Salary]] * (1 + Employee_Data[[#This Row],[Bonus %]])</f>
        <v>75354</v>
      </c>
      <c r="R836">
        <v>0</v>
      </c>
      <c r="S836" t="s">
        <v>23</v>
      </c>
      <c r="T836" t="s">
        <v>47</v>
      </c>
      <c r="U836" s="1">
        <v>35413</v>
      </c>
    </row>
    <row r="837" spans="1:21" x14ac:dyDescent="0.25">
      <c r="A837" t="s">
        <v>1305</v>
      </c>
      <c r="B837" t="s">
        <v>459</v>
      </c>
      <c r="C837" t="s">
        <v>659</v>
      </c>
      <c r="D837" t="str">
        <f>CONCATENATE(Employee_Data[[#This Row],[First Name]]," ",Employee_Data[[#This Row],[Last Name]])</f>
        <v>Jaxson Santiago</v>
      </c>
      <c r="E837" t="s">
        <v>28</v>
      </c>
      <c r="F837">
        <v>56</v>
      </c>
      <c r="G837">
        <f>Constante!$A$2-Employee_Data[[#This Row],[Age]]</f>
        <v>9</v>
      </c>
      <c r="H837" t="s">
        <v>139</v>
      </c>
      <c r="I837" t="s">
        <v>81</v>
      </c>
      <c r="J837" t="s">
        <v>21</v>
      </c>
      <c r="K837" t="s">
        <v>102</v>
      </c>
      <c r="L837" s="1">
        <v>43363</v>
      </c>
      <c r="M837" s="2">
        <f t="shared" si="39"/>
        <v>2018</v>
      </c>
      <c r="N837" s="3">
        <f t="shared" si="40"/>
        <v>9</v>
      </c>
      <c r="O837" s="3">
        <f t="shared" si="41"/>
        <v>20</v>
      </c>
      <c r="P837">
        <v>78938</v>
      </c>
      <c r="Q837">
        <f>Employee_Data[[#This Row],[Annual Salary]] * (1 + Employee_Data[[#This Row],[Bonus %]])</f>
        <v>89989.32</v>
      </c>
      <c r="R837">
        <v>0.14000000000000001</v>
      </c>
      <c r="S837" t="s">
        <v>23</v>
      </c>
      <c r="T837" t="s">
        <v>50</v>
      </c>
      <c r="U837" s="1"/>
    </row>
    <row r="838" spans="1:21" x14ac:dyDescent="0.25">
      <c r="A838" t="s">
        <v>1306</v>
      </c>
      <c r="B838" t="s">
        <v>290</v>
      </c>
      <c r="C838" t="s">
        <v>777</v>
      </c>
      <c r="D838" t="str">
        <f>CONCATENATE(Employee_Data[[#This Row],[First Name]]," ",Employee_Data[[#This Row],[Last Name]])</f>
        <v>Lincoln Ramos</v>
      </c>
      <c r="E838" t="s">
        <v>28</v>
      </c>
      <c r="F838">
        <v>59</v>
      </c>
      <c r="G838">
        <f>Constante!$A$2-Employee_Data[[#This Row],[Age]]</f>
        <v>6</v>
      </c>
      <c r="H838" t="s">
        <v>225</v>
      </c>
      <c r="I838" t="s">
        <v>81</v>
      </c>
      <c r="J838" t="s">
        <v>56</v>
      </c>
      <c r="K838" t="s">
        <v>102</v>
      </c>
      <c r="L838" s="1">
        <v>39701</v>
      </c>
      <c r="M838" s="2">
        <f t="shared" si="39"/>
        <v>2008</v>
      </c>
      <c r="N838" s="3">
        <f t="shared" si="40"/>
        <v>9</v>
      </c>
      <c r="O838" s="3">
        <f t="shared" si="41"/>
        <v>10</v>
      </c>
      <c r="P838">
        <v>96313</v>
      </c>
      <c r="Q838">
        <f>Employee_Data[[#This Row],[Annual Salary]] * (1 + Employee_Data[[#This Row],[Bonus %]])</f>
        <v>96313</v>
      </c>
      <c r="R838">
        <v>0</v>
      </c>
      <c r="S838" t="s">
        <v>23</v>
      </c>
      <c r="T838" t="s">
        <v>47</v>
      </c>
      <c r="U838" s="1"/>
    </row>
    <row r="839" spans="1:21" x14ac:dyDescent="0.25">
      <c r="A839" t="s">
        <v>1307</v>
      </c>
      <c r="B839" t="s">
        <v>142</v>
      </c>
      <c r="C839" t="s">
        <v>1308</v>
      </c>
      <c r="D839" t="str">
        <f>CONCATENATE(Employee_Data[[#This Row],[First Name]]," ",Employee_Data[[#This Row],[Last Name]])</f>
        <v>Dylan Campbell</v>
      </c>
      <c r="E839" t="s">
        <v>28</v>
      </c>
      <c r="F839">
        <v>45</v>
      </c>
      <c r="G839">
        <f>Constante!$A$2-Employee_Data[[#This Row],[Age]]</f>
        <v>20</v>
      </c>
      <c r="H839" t="s">
        <v>37</v>
      </c>
      <c r="I839" t="s">
        <v>81</v>
      </c>
      <c r="J839" t="s">
        <v>39</v>
      </c>
      <c r="K839" t="s">
        <v>40</v>
      </c>
      <c r="L839" s="1">
        <v>40511</v>
      </c>
      <c r="M839" s="2">
        <f t="shared" si="39"/>
        <v>2010</v>
      </c>
      <c r="N839" s="3">
        <f t="shared" si="40"/>
        <v>11</v>
      </c>
      <c r="O839" s="3">
        <f t="shared" si="41"/>
        <v>29</v>
      </c>
      <c r="P839">
        <v>153767</v>
      </c>
      <c r="Q839">
        <f>Employee_Data[[#This Row],[Annual Salary]] * (1 + Employee_Data[[#This Row],[Bonus %]])</f>
        <v>195284.09</v>
      </c>
      <c r="R839">
        <v>0.27</v>
      </c>
      <c r="S839" t="s">
        <v>23</v>
      </c>
      <c r="T839" t="s">
        <v>50</v>
      </c>
      <c r="U839" s="1"/>
    </row>
    <row r="840" spans="1:21" x14ac:dyDescent="0.25">
      <c r="A840" t="s">
        <v>1129</v>
      </c>
      <c r="B840" t="s">
        <v>865</v>
      </c>
      <c r="C840" t="s">
        <v>548</v>
      </c>
      <c r="D840" t="str">
        <f>CONCATENATE(Employee_Data[[#This Row],[First Name]]," ",Employee_Data[[#This Row],[Last Name]])</f>
        <v>Olivia Gray</v>
      </c>
      <c r="E840" t="s">
        <v>18</v>
      </c>
      <c r="F840">
        <v>42</v>
      </c>
      <c r="G840">
        <f>Constante!$A$2-Employee_Data[[#This Row],[Age]]</f>
        <v>23</v>
      </c>
      <c r="H840" t="s">
        <v>60</v>
      </c>
      <c r="I840" t="s">
        <v>96</v>
      </c>
      <c r="J840" t="s">
        <v>21</v>
      </c>
      <c r="K840" t="s">
        <v>22</v>
      </c>
      <c r="L840" s="1">
        <v>42266</v>
      </c>
      <c r="M840" s="2">
        <f t="shared" si="39"/>
        <v>2015</v>
      </c>
      <c r="N840" s="3">
        <f t="shared" si="40"/>
        <v>9</v>
      </c>
      <c r="O840" s="3">
        <f t="shared" si="41"/>
        <v>19</v>
      </c>
      <c r="P840">
        <v>103423</v>
      </c>
      <c r="Q840">
        <f>Employee_Data[[#This Row],[Annual Salary]] * (1 + Employee_Data[[#This Row],[Bonus %]])</f>
        <v>109628.38</v>
      </c>
      <c r="R840">
        <v>0.06</v>
      </c>
      <c r="S840" t="s">
        <v>23</v>
      </c>
      <c r="T840" t="s">
        <v>105</v>
      </c>
      <c r="U840" s="1"/>
    </row>
    <row r="841" spans="1:21" x14ac:dyDescent="0.25">
      <c r="A841" t="s">
        <v>1309</v>
      </c>
      <c r="B841" t="s">
        <v>567</v>
      </c>
      <c r="C841" t="s">
        <v>453</v>
      </c>
      <c r="D841" t="str">
        <f>CONCATENATE(Employee_Data[[#This Row],[First Name]]," ",Employee_Data[[#This Row],[Last Name]])</f>
        <v>Emery Doan</v>
      </c>
      <c r="E841" t="s">
        <v>18</v>
      </c>
      <c r="F841">
        <v>25</v>
      </c>
      <c r="G841">
        <f>Constante!$A$2-Employee_Data[[#This Row],[Age]]</f>
        <v>40</v>
      </c>
      <c r="H841" t="s">
        <v>80</v>
      </c>
      <c r="I841" t="s">
        <v>81</v>
      </c>
      <c r="J841" t="s">
        <v>56</v>
      </c>
      <c r="K841" t="s">
        <v>31</v>
      </c>
      <c r="L841" s="1">
        <v>44370</v>
      </c>
      <c r="M841" s="2">
        <f t="shared" si="39"/>
        <v>2021</v>
      </c>
      <c r="N841" s="3">
        <f t="shared" si="40"/>
        <v>6</v>
      </c>
      <c r="O841" s="3">
        <f t="shared" si="41"/>
        <v>23</v>
      </c>
      <c r="P841">
        <v>86464</v>
      </c>
      <c r="Q841">
        <f>Employee_Data[[#This Row],[Annual Salary]] * (1 + Employee_Data[[#This Row],[Bonus %]])</f>
        <v>86464</v>
      </c>
      <c r="R841">
        <v>0</v>
      </c>
      <c r="S841" t="s">
        <v>32</v>
      </c>
      <c r="T841" t="s">
        <v>88</v>
      </c>
      <c r="U841" s="1"/>
    </row>
    <row r="842" spans="1:21" x14ac:dyDescent="0.25">
      <c r="A842" t="s">
        <v>1310</v>
      </c>
      <c r="B842" t="s">
        <v>157</v>
      </c>
      <c r="C842" t="s">
        <v>1276</v>
      </c>
      <c r="D842" t="str">
        <f>CONCATENATE(Employee_Data[[#This Row],[First Name]]," ",Employee_Data[[#This Row],[Last Name]])</f>
        <v>Caroline Perez</v>
      </c>
      <c r="E842" t="s">
        <v>18</v>
      </c>
      <c r="F842">
        <v>29</v>
      </c>
      <c r="G842">
        <f>Constante!$A$2-Employee_Data[[#This Row],[Age]]</f>
        <v>36</v>
      </c>
      <c r="H842" t="s">
        <v>80</v>
      </c>
      <c r="I842" t="s">
        <v>81</v>
      </c>
      <c r="J842" t="s">
        <v>56</v>
      </c>
      <c r="K842" t="s">
        <v>102</v>
      </c>
      <c r="L842" s="1">
        <v>43114</v>
      </c>
      <c r="M842" s="2">
        <f t="shared" si="39"/>
        <v>2018</v>
      </c>
      <c r="N842" s="3">
        <f t="shared" si="40"/>
        <v>1</v>
      </c>
      <c r="O842" s="3">
        <f t="shared" si="41"/>
        <v>14</v>
      </c>
      <c r="P842">
        <v>80516</v>
      </c>
      <c r="Q842">
        <f>Employee_Data[[#This Row],[Annual Salary]] * (1 + Employee_Data[[#This Row],[Bonus %]])</f>
        <v>80516</v>
      </c>
      <c r="R842">
        <v>0</v>
      </c>
      <c r="S842" t="s">
        <v>112</v>
      </c>
      <c r="T842" t="s">
        <v>265</v>
      </c>
      <c r="U842" s="1"/>
    </row>
    <row r="843" spans="1:21" x14ac:dyDescent="0.25">
      <c r="A843" t="s">
        <v>1311</v>
      </c>
      <c r="B843" t="s">
        <v>299</v>
      </c>
      <c r="C843" t="s">
        <v>887</v>
      </c>
      <c r="D843" t="str">
        <f>CONCATENATE(Employee_Data[[#This Row],[First Name]]," ",Employee_Data[[#This Row],[Last Name]])</f>
        <v>Genesis Woods</v>
      </c>
      <c r="E843" t="s">
        <v>18</v>
      </c>
      <c r="F843">
        <v>33</v>
      </c>
      <c r="G843">
        <f>Constante!$A$2-Employee_Data[[#This Row],[Age]]</f>
        <v>32</v>
      </c>
      <c r="H843" t="s">
        <v>60</v>
      </c>
      <c r="I843" t="s">
        <v>76</v>
      </c>
      <c r="J843" t="s">
        <v>39</v>
      </c>
      <c r="K843" t="s">
        <v>22</v>
      </c>
      <c r="L843" s="1">
        <v>41507</v>
      </c>
      <c r="M843" s="2">
        <f t="shared" si="39"/>
        <v>2013</v>
      </c>
      <c r="N843" s="3">
        <f t="shared" si="40"/>
        <v>8</v>
      </c>
      <c r="O843" s="3">
        <f t="shared" si="41"/>
        <v>21</v>
      </c>
      <c r="P843">
        <v>10539</v>
      </c>
      <c r="Q843">
        <f>Employee_Data[[#This Row],[Annual Salary]] * (1 + Employee_Data[[#This Row],[Bonus %]])</f>
        <v>11171.34</v>
      </c>
      <c r="R843">
        <v>0.06</v>
      </c>
      <c r="S843" t="s">
        <v>23</v>
      </c>
      <c r="T843" t="s">
        <v>105</v>
      </c>
      <c r="U843" s="1"/>
    </row>
    <row r="844" spans="1:21" x14ac:dyDescent="0.25">
      <c r="A844" t="s">
        <v>1312</v>
      </c>
      <c r="B844" t="s">
        <v>58</v>
      </c>
      <c r="C844" t="s">
        <v>785</v>
      </c>
      <c r="D844" t="str">
        <f>CONCATENATE(Employee_Data[[#This Row],[First Name]]," ",Employee_Data[[#This Row],[Last Name]])</f>
        <v>Ruby Sun</v>
      </c>
      <c r="E844" t="s">
        <v>18</v>
      </c>
      <c r="F844">
        <v>50</v>
      </c>
      <c r="G844">
        <f>Constante!$A$2-Employee_Data[[#This Row],[Age]]</f>
        <v>15</v>
      </c>
      <c r="H844" t="s">
        <v>254</v>
      </c>
      <c r="I844" t="s">
        <v>20</v>
      </c>
      <c r="J844" t="s">
        <v>30</v>
      </c>
      <c r="K844" t="s">
        <v>31</v>
      </c>
      <c r="L844" s="1">
        <v>44445</v>
      </c>
      <c r="M844" s="2">
        <f t="shared" si="39"/>
        <v>2021</v>
      </c>
      <c r="N844" s="3">
        <f t="shared" si="40"/>
        <v>9</v>
      </c>
      <c r="O844" s="3">
        <f t="shared" si="41"/>
        <v>6</v>
      </c>
      <c r="P844">
        <v>83418</v>
      </c>
      <c r="Q844">
        <f>Employee_Data[[#This Row],[Annual Salary]] * (1 + Employee_Data[[#This Row],[Bonus %]])</f>
        <v>83418</v>
      </c>
      <c r="R844">
        <v>0</v>
      </c>
      <c r="S844" t="s">
        <v>32</v>
      </c>
      <c r="T844" t="s">
        <v>88</v>
      </c>
      <c r="U844" s="1"/>
    </row>
    <row r="845" spans="1:21" x14ac:dyDescent="0.25">
      <c r="A845" t="s">
        <v>1313</v>
      </c>
      <c r="B845" t="s">
        <v>329</v>
      </c>
      <c r="C845" t="s">
        <v>286</v>
      </c>
      <c r="D845" t="str">
        <f>CONCATENATE(Employee_Data[[#This Row],[First Name]]," ",Employee_Data[[#This Row],[Last Name]])</f>
        <v>Nevaeh James</v>
      </c>
      <c r="E845" t="s">
        <v>18</v>
      </c>
      <c r="F845">
        <v>45</v>
      </c>
      <c r="G845">
        <f>Constante!$A$2-Employee_Data[[#This Row],[Age]]</f>
        <v>20</v>
      </c>
      <c r="H845" t="s">
        <v>432</v>
      </c>
      <c r="I845" t="s">
        <v>20</v>
      </c>
      <c r="J845" t="s">
        <v>39</v>
      </c>
      <c r="K845" t="s">
        <v>40</v>
      </c>
      <c r="L845" s="1">
        <v>43042</v>
      </c>
      <c r="M845" s="2">
        <f t="shared" si="39"/>
        <v>2017</v>
      </c>
      <c r="N845" s="3">
        <f t="shared" si="40"/>
        <v>11</v>
      </c>
      <c r="O845" s="3">
        <f t="shared" si="41"/>
        <v>3</v>
      </c>
      <c r="P845">
        <v>6666</v>
      </c>
      <c r="Q845">
        <f>Employee_Data[[#This Row],[Annual Salary]] * (1 + Employee_Data[[#This Row],[Bonus %]])</f>
        <v>6666</v>
      </c>
      <c r="R845">
        <v>0</v>
      </c>
      <c r="S845" t="s">
        <v>23</v>
      </c>
      <c r="T845" t="s">
        <v>47</v>
      </c>
      <c r="U845" s="1"/>
    </row>
    <row r="846" spans="1:21" x14ac:dyDescent="0.25">
      <c r="A846" t="s">
        <v>1091</v>
      </c>
      <c r="B846" t="s">
        <v>285</v>
      </c>
      <c r="C846" t="s">
        <v>460</v>
      </c>
      <c r="D846" t="str">
        <f>CONCATENATE(Employee_Data[[#This Row],[First Name]]," ",Employee_Data[[#This Row],[Last Name]])</f>
        <v>Parker Sandoval</v>
      </c>
      <c r="E846" t="s">
        <v>28</v>
      </c>
      <c r="F846">
        <v>59</v>
      </c>
      <c r="G846">
        <f>Constante!$A$2-Employee_Data[[#This Row],[Age]]</f>
        <v>6</v>
      </c>
      <c r="H846" t="s">
        <v>60</v>
      </c>
      <c r="I846" t="s">
        <v>76</v>
      </c>
      <c r="J846" t="s">
        <v>39</v>
      </c>
      <c r="K846" t="s">
        <v>102</v>
      </c>
      <c r="L846" s="1">
        <v>42165</v>
      </c>
      <c r="M846" s="2">
        <f t="shared" si="39"/>
        <v>2015</v>
      </c>
      <c r="N846" s="3">
        <f t="shared" si="40"/>
        <v>6</v>
      </c>
      <c r="O846" s="3">
        <f t="shared" si="41"/>
        <v>10</v>
      </c>
      <c r="P846">
        <v>101985</v>
      </c>
      <c r="Q846">
        <f>Employee_Data[[#This Row],[Annual Salary]] * (1 + Employee_Data[[#This Row],[Bonus %]])</f>
        <v>109123.95000000001</v>
      </c>
      <c r="R846">
        <v>7.0000000000000007E-2</v>
      </c>
      <c r="S846" t="s">
        <v>23</v>
      </c>
      <c r="T846" t="s">
        <v>65</v>
      </c>
      <c r="U846" s="1"/>
    </row>
    <row r="847" spans="1:21" x14ac:dyDescent="0.25">
      <c r="A847" t="s">
        <v>1314</v>
      </c>
      <c r="B847" t="s">
        <v>47</v>
      </c>
      <c r="C847" t="s">
        <v>195</v>
      </c>
      <c r="D847" t="str">
        <f>CONCATENATE(Employee_Data[[#This Row],[First Name]]," ",Employee_Data[[#This Row],[Last Name]])</f>
        <v>Austin Rojas</v>
      </c>
      <c r="E847" t="s">
        <v>28</v>
      </c>
      <c r="F847">
        <v>29</v>
      </c>
      <c r="G847">
        <f>Constante!$A$2-Employee_Data[[#This Row],[Age]]</f>
        <v>36</v>
      </c>
      <c r="H847" t="s">
        <v>95</v>
      </c>
      <c r="I847" t="s">
        <v>38</v>
      </c>
      <c r="J847" t="s">
        <v>56</v>
      </c>
      <c r="K847" t="s">
        <v>102</v>
      </c>
      <c r="L847" s="1">
        <v>43439</v>
      </c>
      <c r="M847" s="2">
        <f t="shared" si="39"/>
        <v>2018</v>
      </c>
      <c r="N847" s="3">
        <f t="shared" si="40"/>
        <v>12</v>
      </c>
      <c r="O847" s="3">
        <f t="shared" si="41"/>
        <v>5</v>
      </c>
      <c r="P847">
        <v>199504</v>
      </c>
      <c r="Q847">
        <f>Employee_Data[[#This Row],[Annual Salary]] * (1 + Employee_Data[[#This Row],[Bonus %]])</f>
        <v>259355.2</v>
      </c>
      <c r="R847">
        <v>0.3</v>
      </c>
      <c r="S847" t="s">
        <v>23</v>
      </c>
      <c r="T847" t="s">
        <v>47</v>
      </c>
      <c r="U847" s="1"/>
    </row>
    <row r="848" spans="1:21" x14ac:dyDescent="0.25">
      <c r="A848" t="s">
        <v>1315</v>
      </c>
      <c r="B848" t="s">
        <v>382</v>
      </c>
      <c r="C848" t="s">
        <v>260</v>
      </c>
      <c r="D848" t="str">
        <f>CONCATENATE(Employee_Data[[#This Row],[First Name]]," ",Employee_Data[[#This Row],[Last Name]])</f>
        <v>Vivian Espinoza</v>
      </c>
      <c r="E848" t="s">
        <v>18</v>
      </c>
      <c r="F848">
        <v>52</v>
      </c>
      <c r="G848">
        <f>Constante!$A$2-Employee_Data[[#This Row],[Age]]</f>
        <v>13</v>
      </c>
      <c r="H848" t="s">
        <v>19</v>
      </c>
      <c r="I848" t="s">
        <v>55</v>
      </c>
      <c r="J848" t="s">
        <v>56</v>
      </c>
      <c r="K848" t="s">
        <v>102</v>
      </c>
      <c r="L848" s="1">
        <v>38995</v>
      </c>
      <c r="M848" s="2">
        <f t="shared" si="39"/>
        <v>2006</v>
      </c>
      <c r="N848" s="3">
        <f t="shared" si="40"/>
        <v>10</v>
      </c>
      <c r="O848" s="3">
        <f t="shared" si="41"/>
        <v>5</v>
      </c>
      <c r="P848">
        <v>147966</v>
      </c>
      <c r="Q848">
        <f>Employee_Data[[#This Row],[Annual Salary]] * (1 + Employee_Data[[#This Row],[Bonus %]])</f>
        <v>164242.26</v>
      </c>
      <c r="R848">
        <v>0.11</v>
      </c>
      <c r="S848" t="s">
        <v>112</v>
      </c>
      <c r="T848" t="s">
        <v>119</v>
      </c>
      <c r="U848" s="1">
        <v>43608</v>
      </c>
    </row>
    <row r="849" spans="1:21" x14ac:dyDescent="0.25">
      <c r="A849" t="s">
        <v>346</v>
      </c>
      <c r="B849" t="s">
        <v>345</v>
      </c>
      <c r="C849" t="s">
        <v>53</v>
      </c>
      <c r="D849" t="str">
        <f>CONCATENATE(Employee_Data[[#This Row],[First Name]]," ",Employee_Data[[#This Row],[Last Name]])</f>
        <v>Cooper Gupta</v>
      </c>
      <c r="E849" t="s">
        <v>28</v>
      </c>
      <c r="F849">
        <v>58</v>
      </c>
      <c r="G849">
        <f>Constante!$A$2-Employee_Data[[#This Row],[Age]]</f>
        <v>7</v>
      </c>
      <c r="H849" t="s">
        <v>228</v>
      </c>
      <c r="I849" t="s">
        <v>76</v>
      </c>
      <c r="J849" t="s">
        <v>39</v>
      </c>
      <c r="K849" t="s">
        <v>31</v>
      </c>
      <c r="L849" s="1">
        <v>41810</v>
      </c>
      <c r="M849" s="2">
        <f t="shared" si="39"/>
        <v>2014</v>
      </c>
      <c r="N849" s="3">
        <f t="shared" si="40"/>
        <v>6</v>
      </c>
      <c r="O849" s="3">
        <f t="shared" si="41"/>
        <v>20</v>
      </c>
      <c r="P849">
        <v>41728</v>
      </c>
      <c r="Q849">
        <f>Employee_Data[[#This Row],[Annual Salary]] * (1 + Employee_Data[[#This Row],[Bonus %]])</f>
        <v>41728</v>
      </c>
      <c r="R849">
        <v>0</v>
      </c>
      <c r="S849" t="s">
        <v>32</v>
      </c>
      <c r="T849" t="s">
        <v>33</v>
      </c>
      <c r="U849" s="1"/>
    </row>
    <row r="850" spans="1:21" x14ac:dyDescent="0.25">
      <c r="A850" t="s">
        <v>1183</v>
      </c>
      <c r="B850" t="s">
        <v>629</v>
      </c>
      <c r="C850" t="s">
        <v>1214</v>
      </c>
      <c r="D850" t="str">
        <f>CONCATENATE(Employee_Data[[#This Row],[First Name]]," ",Employee_Data[[#This Row],[Last Name]])</f>
        <v>Axel Santos</v>
      </c>
      <c r="E850" t="s">
        <v>28</v>
      </c>
      <c r="F850">
        <v>62</v>
      </c>
      <c r="G850">
        <f>Constante!$A$2-Employee_Data[[#This Row],[Age]]</f>
        <v>3</v>
      </c>
      <c r="H850" t="s">
        <v>49</v>
      </c>
      <c r="I850" t="s">
        <v>69</v>
      </c>
      <c r="J850" t="s">
        <v>39</v>
      </c>
      <c r="K850" t="s">
        <v>102</v>
      </c>
      <c r="L850" s="1">
        <v>40591</v>
      </c>
      <c r="M850" s="2">
        <f t="shared" si="39"/>
        <v>2011</v>
      </c>
      <c r="N850" s="3">
        <f t="shared" si="40"/>
        <v>2</v>
      </c>
      <c r="O850" s="3">
        <f t="shared" si="41"/>
        <v>17</v>
      </c>
      <c r="P850">
        <v>94422</v>
      </c>
      <c r="Q850">
        <f>Employee_Data[[#This Row],[Annual Salary]] * (1 + Employee_Data[[#This Row],[Bonus %]])</f>
        <v>94422</v>
      </c>
      <c r="R850">
        <v>0</v>
      </c>
      <c r="S850" t="s">
        <v>23</v>
      </c>
      <c r="T850" t="s">
        <v>50</v>
      </c>
      <c r="U850" s="1"/>
    </row>
    <row r="851" spans="1:21" x14ac:dyDescent="0.25">
      <c r="A851" t="s">
        <v>1316</v>
      </c>
      <c r="B851" t="s">
        <v>276</v>
      </c>
      <c r="C851" t="s">
        <v>987</v>
      </c>
      <c r="D851" t="str">
        <f>CONCATENATE(Employee_Data[[#This Row],[First Name]]," ",Employee_Data[[#This Row],[Last Name]])</f>
        <v>Samuel Song</v>
      </c>
      <c r="E851" t="s">
        <v>28</v>
      </c>
      <c r="F851">
        <v>31</v>
      </c>
      <c r="G851">
        <f>Constante!$A$2-Employee_Data[[#This Row],[Age]]</f>
        <v>34</v>
      </c>
      <c r="H851" t="s">
        <v>37</v>
      </c>
      <c r="I851" t="s">
        <v>55</v>
      </c>
      <c r="J851" t="s">
        <v>56</v>
      </c>
      <c r="K851" t="s">
        <v>31</v>
      </c>
      <c r="L851" s="1">
        <v>42184</v>
      </c>
      <c r="M851" s="2">
        <f t="shared" si="39"/>
        <v>2015</v>
      </c>
      <c r="N851" s="3">
        <f t="shared" si="40"/>
        <v>6</v>
      </c>
      <c r="O851" s="3">
        <f t="shared" si="41"/>
        <v>29</v>
      </c>
      <c r="P851">
        <v>191026</v>
      </c>
      <c r="Q851">
        <f>Employee_Data[[#This Row],[Annual Salary]] * (1 + Employee_Data[[#This Row],[Bonus %]])</f>
        <v>221590.15999999997</v>
      </c>
      <c r="R851">
        <v>0.16</v>
      </c>
      <c r="S851" t="s">
        <v>23</v>
      </c>
      <c r="T851" t="s">
        <v>105</v>
      </c>
      <c r="U851" s="1"/>
    </row>
    <row r="852" spans="1:21" x14ac:dyDescent="0.25">
      <c r="A852" t="s">
        <v>1317</v>
      </c>
      <c r="B852" t="s">
        <v>734</v>
      </c>
      <c r="C852" t="s">
        <v>101</v>
      </c>
      <c r="D852" t="str">
        <f>CONCATENATE(Employee_Data[[#This Row],[First Name]]," ",Employee_Data[[#This Row],[Last Name]])</f>
        <v>Aiden Silva</v>
      </c>
      <c r="E852" t="s">
        <v>28</v>
      </c>
      <c r="F852">
        <v>42</v>
      </c>
      <c r="G852">
        <f>Constante!$A$2-Employee_Data[[#This Row],[Age]]</f>
        <v>23</v>
      </c>
      <c r="H852" t="s">
        <v>95</v>
      </c>
      <c r="I852" t="s">
        <v>20</v>
      </c>
      <c r="J852" t="s">
        <v>21</v>
      </c>
      <c r="K852" t="s">
        <v>102</v>
      </c>
      <c r="L852" s="1">
        <v>40511</v>
      </c>
      <c r="M852" s="2">
        <f t="shared" si="39"/>
        <v>2010</v>
      </c>
      <c r="N852" s="3">
        <f t="shared" si="40"/>
        <v>11</v>
      </c>
      <c r="O852" s="3">
        <f t="shared" si="41"/>
        <v>29</v>
      </c>
      <c r="P852">
        <v>186725</v>
      </c>
      <c r="Q852">
        <f>Employee_Data[[#This Row],[Annual Salary]] * (1 + Employee_Data[[#This Row],[Bonus %]])</f>
        <v>246477</v>
      </c>
      <c r="R852">
        <v>0.32</v>
      </c>
      <c r="S852" t="s">
        <v>112</v>
      </c>
      <c r="T852" t="s">
        <v>113</v>
      </c>
      <c r="U852" s="1"/>
    </row>
    <row r="853" spans="1:21" x14ac:dyDescent="0.25">
      <c r="A853" t="s">
        <v>1318</v>
      </c>
      <c r="B853" t="s">
        <v>905</v>
      </c>
      <c r="C853" t="s">
        <v>1126</v>
      </c>
      <c r="D853" t="str">
        <f>CONCATENATE(Employee_Data[[#This Row],[First Name]]," ",Employee_Data[[#This Row],[Last Name]])</f>
        <v>Eliana Allen</v>
      </c>
      <c r="E853" t="s">
        <v>18</v>
      </c>
      <c r="F853">
        <v>56</v>
      </c>
      <c r="G853">
        <f>Constante!$A$2-Employee_Data[[#This Row],[Age]]</f>
        <v>9</v>
      </c>
      <c r="H853" t="s">
        <v>228</v>
      </c>
      <c r="I853" t="s">
        <v>76</v>
      </c>
      <c r="J853" t="s">
        <v>21</v>
      </c>
      <c r="K853" t="s">
        <v>40</v>
      </c>
      <c r="L853" s="1">
        <v>40045</v>
      </c>
      <c r="M853" s="2">
        <f t="shared" si="39"/>
        <v>2009</v>
      </c>
      <c r="N853" s="3">
        <f t="shared" si="40"/>
        <v>8</v>
      </c>
      <c r="O853" s="3">
        <f t="shared" si="41"/>
        <v>20</v>
      </c>
      <c r="P853">
        <v>528</v>
      </c>
      <c r="Q853">
        <f>Employee_Data[[#This Row],[Annual Salary]] * (1 + Employee_Data[[#This Row],[Bonus %]])</f>
        <v>528</v>
      </c>
      <c r="R853">
        <v>0</v>
      </c>
      <c r="S853" t="s">
        <v>23</v>
      </c>
      <c r="T853" t="s">
        <v>50</v>
      </c>
      <c r="U853" s="1"/>
    </row>
    <row r="854" spans="1:21" x14ac:dyDescent="0.25">
      <c r="A854" t="s">
        <v>1319</v>
      </c>
      <c r="B854" t="s">
        <v>344</v>
      </c>
      <c r="C854" t="s">
        <v>286</v>
      </c>
      <c r="D854" t="str">
        <f>CONCATENATE(Employee_Data[[#This Row],[First Name]]," ",Employee_Data[[#This Row],[Last Name]])</f>
        <v>Grayson James</v>
      </c>
      <c r="E854" t="s">
        <v>28</v>
      </c>
      <c r="F854">
        <v>54</v>
      </c>
      <c r="G854">
        <f>Constante!$A$2-Employee_Data[[#This Row],[Age]]</f>
        <v>11</v>
      </c>
      <c r="H854" t="s">
        <v>225</v>
      </c>
      <c r="I854" t="s">
        <v>81</v>
      </c>
      <c r="J854" t="s">
        <v>39</v>
      </c>
      <c r="K854" t="s">
        <v>40</v>
      </c>
      <c r="L854" s="1">
        <v>40517</v>
      </c>
      <c r="M854" s="2">
        <f t="shared" si="39"/>
        <v>2010</v>
      </c>
      <c r="N854" s="3">
        <f t="shared" si="40"/>
        <v>12</v>
      </c>
      <c r="O854" s="3">
        <f t="shared" si="41"/>
        <v>5</v>
      </c>
      <c r="P854">
        <v>113982</v>
      </c>
      <c r="Q854">
        <f>Employee_Data[[#This Row],[Annual Salary]] * (1 + Employee_Data[[#This Row],[Bonus %]])</f>
        <v>113982</v>
      </c>
      <c r="R854">
        <v>0</v>
      </c>
      <c r="S854" t="s">
        <v>23</v>
      </c>
      <c r="T854" t="s">
        <v>24</v>
      </c>
      <c r="U854" s="1"/>
    </row>
    <row r="855" spans="1:21" x14ac:dyDescent="0.25">
      <c r="A855" t="s">
        <v>1320</v>
      </c>
      <c r="B855" t="s">
        <v>684</v>
      </c>
      <c r="C855" t="s">
        <v>493</v>
      </c>
      <c r="D855" t="str">
        <f>CONCATENATE(Employee_Data[[#This Row],[First Name]]," ",Employee_Data[[#This Row],[Last Name]])</f>
        <v>Hailey Yee</v>
      </c>
      <c r="E855" t="s">
        <v>18</v>
      </c>
      <c r="F855">
        <v>54</v>
      </c>
      <c r="G855">
        <f>Constante!$A$2-Employee_Data[[#This Row],[Age]]</f>
        <v>11</v>
      </c>
      <c r="H855" t="s">
        <v>54</v>
      </c>
      <c r="I855" t="s">
        <v>55</v>
      </c>
      <c r="J855" t="s">
        <v>21</v>
      </c>
      <c r="K855" t="s">
        <v>31</v>
      </c>
      <c r="L855" s="1">
        <v>44271</v>
      </c>
      <c r="M855" s="2">
        <f t="shared" si="39"/>
        <v>2021</v>
      </c>
      <c r="N855" s="3">
        <f t="shared" si="40"/>
        <v>3</v>
      </c>
      <c r="O855" s="3">
        <f t="shared" si="41"/>
        <v>16</v>
      </c>
      <c r="P855">
        <v>56239</v>
      </c>
      <c r="Q855">
        <f>Employee_Data[[#This Row],[Annual Salary]] * (1 + Employee_Data[[#This Row],[Bonus %]])</f>
        <v>56239</v>
      </c>
      <c r="R855">
        <v>0</v>
      </c>
      <c r="S855" t="s">
        <v>32</v>
      </c>
      <c r="T855" t="s">
        <v>33</v>
      </c>
      <c r="U855" s="1"/>
    </row>
    <row r="856" spans="1:21" x14ac:dyDescent="0.25">
      <c r="A856" t="s">
        <v>479</v>
      </c>
      <c r="B856" t="s">
        <v>814</v>
      </c>
      <c r="C856" t="s">
        <v>1184</v>
      </c>
      <c r="D856" t="str">
        <f>CONCATENATE(Employee_Data[[#This Row],[First Name]]," ",Employee_Data[[#This Row],[Last Name]])</f>
        <v>Ian Vargas</v>
      </c>
      <c r="E856" t="s">
        <v>28</v>
      </c>
      <c r="F856">
        <v>26</v>
      </c>
      <c r="G856">
        <f>Constante!$A$2-Employee_Data[[#This Row],[Age]]</f>
        <v>39</v>
      </c>
      <c r="H856" t="s">
        <v>64</v>
      </c>
      <c r="I856" t="s">
        <v>55</v>
      </c>
      <c r="J856" t="s">
        <v>30</v>
      </c>
      <c r="K856" t="s">
        <v>102</v>
      </c>
      <c r="L856" s="1">
        <v>44257</v>
      </c>
      <c r="M856" s="2">
        <f t="shared" si="39"/>
        <v>2021</v>
      </c>
      <c r="N856" s="3">
        <f t="shared" si="40"/>
        <v>3</v>
      </c>
      <c r="O856" s="3">
        <f t="shared" si="41"/>
        <v>2</v>
      </c>
      <c r="P856">
        <v>44732</v>
      </c>
      <c r="Q856">
        <f>Employee_Data[[#This Row],[Annual Salary]] * (1 + Employee_Data[[#This Row],[Bonus %]])</f>
        <v>44732</v>
      </c>
      <c r="R856">
        <v>0</v>
      </c>
      <c r="S856" t="s">
        <v>112</v>
      </c>
      <c r="T856" t="s">
        <v>119</v>
      </c>
      <c r="U856" s="1"/>
    </row>
    <row r="857" spans="1:21" x14ac:dyDescent="0.25">
      <c r="A857" t="s">
        <v>1321</v>
      </c>
      <c r="B857" t="s">
        <v>184</v>
      </c>
      <c r="C857" t="s">
        <v>1122</v>
      </c>
      <c r="D857" t="str">
        <f>CONCATENATE(Employee_Data[[#This Row],[First Name]]," ",Employee_Data[[#This Row],[Last Name]])</f>
        <v>John Trinh</v>
      </c>
      <c r="E857" t="s">
        <v>28</v>
      </c>
      <c r="F857">
        <v>49</v>
      </c>
      <c r="G857">
        <f>Constante!$A$2-Employee_Data[[#This Row],[Age]]</f>
        <v>16</v>
      </c>
      <c r="H857" t="s">
        <v>37</v>
      </c>
      <c r="I857" t="s">
        <v>96</v>
      </c>
      <c r="J857" t="s">
        <v>56</v>
      </c>
      <c r="K857" t="s">
        <v>31</v>
      </c>
      <c r="L857" s="1">
        <v>41816</v>
      </c>
      <c r="M857" s="2">
        <f t="shared" si="39"/>
        <v>2014</v>
      </c>
      <c r="N857" s="3">
        <f t="shared" si="40"/>
        <v>6</v>
      </c>
      <c r="O857" s="3">
        <f t="shared" si="41"/>
        <v>26</v>
      </c>
      <c r="P857">
        <v>153961</v>
      </c>
      <c r="Q857">
        <f>Employee_Data[[#This Row],[Annual Salary]] * (1 + Employee_Data[[#This Row],[Bonus %]])</f>
        <v>192451.25</v>
      </c>
      <c r="R857">
        <v>0.25</v>
      </c>
      <c r="S857" t="s">
        <v>32</v>
      </c>
      <c r="T857" t="s">
        <v>88</v>
      </c>
      <c r="U857" s="1"/>
    </row>
    <row r="858" spans="1:21" x14ac:dyDescent="0.25">
      <c r="A858" t="s">
        <v>1056</v>
      </c>
      <c r="B858" t="s">
        <v>569</v>
      </c>
      <c r="C858" t="s">
        <v>1122</v>
      </c>
      <c r="D858" t="str">
        <f>CONCATENATE(Employee_Data[[#This Row],[First Name]]," ",Employee_Data[[#This Row],[Last Name]])</f>
        <v>Sofia Trinh</v>
      </c>
      <c r="E858" t="s">
        <v>18</v>
      </c>
      <c r="F858">
        <v>45</v>
      </c>
      <c r="G858">
        <f>Constante!$A$2-Employee_Data[[#This Row],[Age]]</f>
        <v>20</v>
      </c>
      <c r="H858" t="s">
        <v>304</v>
      </c>
      <c r="I858" t="s">
        <v>20</v>
      </c>
      <c r="J858" t="s">
        <v>39</v>
      </c>
      <c r="K858" t="s">
        <v>31</v>
      </c>
      <c r="L858" s="1">
        <v>39069</v>
      </c>
      <c r="M858" s="2">
        <f t="shared" si="39"/>
        <v>2006</v>
      </c>
      <c r="N858" s="3">
        <f t="shared" si="40"/>
        <v>12</v>
      </c>
      <c r="O858" s="3">
        <f t="shared" si="41"/>
        <v>18</v>
      </c>
      <c r="P858">
        <v>68337</v>
      </c>
      <c r="Q858">
        <f>Employee_Data[[#This Row],[Annual Salary]] * (1 + Employee_Data[[#This Row],[Bonus %]])</f>
        <v>68337</v>
      </c>
      <c r="R858">
        <v>0</v>
      </c>
      <c r="S858" t="s">
        <v>32</v>
      </c>
      <c r="T858" t="s">
        <v>33</v>
      </c>
      <c r="U858" s="1"/>
    </row>
    <row r="859" spans="1:21" x14ac:dyDescent="0.25">
      <c r="A859" t="s">
        <v>1322</v>
      </c>
      <c r="B859" t="s">
        <v>659</v>
      </c>
      <c r="C859" t="s">
        <v>1323</v>
      </c>
      <c r="D859" t="str">
        <f>CONCATENATE(Employee_Data[[#This Row],[First Name]]," ",Employee_Data[[#This Row],[Last Name]])</f>
        <v>Santiago f Moua</v>
      </c>
      <c r="E859" t="s">
        <v>28</v>
      </c>
      <c r="F859">
        <v>45</v>
      </c>
      <c r="G859">
        <f>Constante!$A$2-Employee_Data[[#This Row],[Age]]</f>
        <v>20</v>
      </c>
      <c r="H859" t="s">
        <v>19</v>
      </c>
      <c r="I859" t="s">
        <v>76</v>
      </c>
      <c r="J859" t="s">
        <v>56</v>
      </c>
      <c r="K859" t="s">
        <v>31</v>
      </c>
      <c r="L859" s="1">
        <v>40305</v>
      </c>
      <c r="M859" s="2">
        <f t="shared" si="39"/>
        <v>2010</v>
      </c>
      <c r="N859" s="3">
        <f t="shared" si="40"/>
        <v>5</v>
      </c>
      <c r="O859" s="3">
        <f t="shared" si="41"/>
        <v>7</v>
      </c>
      <c r="P859">
        <v>145093</v>
      </c>
      <c r="Q859">
        <f>Employee_Data[[#This Row],[Annual Salary]] * (1 + Employee_Data[[#This Row],[Bonus %]])</f>
        <v>162504.16</v>
      </c>
      <c r="R859">
        <v>0.12</v>
      </c>
      <c r="S859" t="s">
        <v>23</v>
      </c>
      <c r="T859" t="s">
        <v>41</v>
      </c>
      <c r="U859" s="1"/>
    </row>
    <row r="860" spans="1:21" x14ac:dyDescent="0.25">
      <c r="A860" t="s">
        <v>1324</v>
      </c>
      <c r="B860" t="s">
        <v>603</v>
      </c>
      <c r="C860" t="s">
        <v>974</v>
      </c>
      <c r="D860" t="str">
        <f>CONCATENATE(Employee_Data[[#This Row],[First Name]]," ",Employee_Data[[#This Row],[Last Name]])</f>
        <v>Layla Collins</v>
      </c>
      <c r="E860" t="s">
        <v>18</v>
      </c>
      <c r="F860">
        <v>26</v>
      </c>
      <c r="G860">
        <f>Constante!$A$2-Employee_Data[[#This Row],[Age]]</f>
        <v>39</v>
      </c>
      <c r="H860" t="s">
        <v>499</v>
      </c>
      <c r="I860" t="s">
        <v>20</v>
      </c>
      <c r="J860" t="s">
        <v>39</v>
      </c>
      <c r="K860" t="s">
        <v>40</v>
      </c>
      <c r="L860" s="1">
        <v>44266</v>
      </c>
      <c r="M860" s="2">
        <f t="shared" si="39"/>
        <v>2021</v>
      </c>
      <c r="N860" s="3">
        <f t="shared" si="40"/>
        <v>3</v>
      </c>
      <c r="O860" s="3">
        <f t="shared" si="41"/>
        <v>11</v>
      </c>
      <c r="P860">
        <v>7417</v>
      </c>
      <c r="Q860">
        <f>Employee_Data[[#This Row],[Annual Salary]] * (1 + Employee_Data[[#This Row],[Bonus %]])</f>
        <v>7417</v>
      </c>
      <c r="R860">
        <v>0</v>
      </c>
      <c r="S860" t="s">
        <v>23</v>
      </c>
      <c r="T860" t="s">
        <v>47</v>
      </c>
      <c r="U860" s="1"/>
    </row>
    <row r="861" spans="1:21" x14ac:dyDescent="0.25">
      <c r="A861" t="s">
        <v>1325</v>
      </c>
      <c r="B861" t="s">
        <v>446</v>
      </c>
      <c r="C861" t="s">
        <v>99</v>
      </c>
      <c r="D861" t="str">
        <f>CONCATENATE(Employee_Data[[#This Row],[First Name]]," ",Employee_Data[[#This Row],[Last Name]])</f>
        <v>Jaxon Powell</v>
      </c>
      <c r="E861" t="s">
        <v>28</v>
      </c>
      <c r="F861">
        <v>59</v>
      </c>
      <c r="G861">
        <f>Constante!$A$2-Employee_Data[[#This Row],[Age]]</f>
        <v>6</v>
      </c>
      <c r="H861" t="s">
        <v>218</v>
      </c>
      <c r="I861" t="s">
        <v>81</v>
      </c>
      <c r="J861" t="s">
        <v>21</v>
      </c>
      <c r="K861" t="s">
        <v>40</v>
      </c>
      <c r="L861" s="1">
        <v>35153</v>
      </c>
      <c r="M861" s="2">
        <f t="shared" si="39"/>
        <v>1996</v>
      </c>
      <c r="N861" s="3">
        <f t="shared" si="40"/>
        <v>3</v>
      </c>
      <c r="O861" s="3">
        <f t="shared" si="41"/>
        <v>29</v>
      </c>
      <c r="P861">
        <v>62605</v>
      </c>
      <c r="Q861">
        <f>Employee_Data[[#This Row],[Annual Salary]] * (1 + Employee_Data[[#This Row],[Bonus %]])</f>
        <v>62605</v>
      </c>
      <c r="R861">
        <v>0</v>
      </c>
      <c r="S861" t="s">
        <v>23</v>
      </c>
      <c r="T861" t="s">
        <v>47</v>
      </c>
      <c r="U861" s="1"/>
    </row>
    <row r="862" spans="1:21" x14ac:dyDescent="0.25">
      <c r="A862" t="s">
        <v>1326</v>
      </c>
      <c r="B862" t="s">
        <v>970</v>
      </c>
      <c r="C862" t="s">
        <v>190</v>
      </c>
      <c r="D862" t="str">
        <f>CONCATENATE(Employee_Data[[#This Row],[First Name]]," ",Employee_Data[[#This Row],[Last Name]])</f>
        <v>Naomi Washington</v>
      </c>
      <c r="E862" t="s">
        <v>18</v>
      </c>
      <c r="F862">
        <v>51</v>
      </c>
      <c r="G862">
        <f>Constante!$A$2-Employee_Data[[#This Row],[Age]]</f>
        <v>14</v>
      </c>
      <c r="H862" t="s">
        <v>60</v>
      </c>
      <c r="I862" t="s">
        <v>20</v>
      </c>
      <c r="J862" t="s">
        <v>39</v>
      </c>
      <c r="K862" t="s">
        <v>40</v>
      </c>
      <c r="L862" s="1">
        <v>43903</v>
      </c>
      <c r="M862" s="2">
        <f t="shared" si="39"/>
        <v>2020</v>
      </c>
      <c r="N862" s="3">
        <f t="shared" si="40"/>
        <v>3</v>
      </c>
      <c r="O862" s="3">
        <f t="shared" si="41"/>
        <v>13</v>
      </c>
      <c r="P862">
        <v>107195</v>
      </c>
      <c r="Q862">
        <f>Employee_Data[[#This Row],[Annual Salary]] * (1 + Employee_Data[[#This Row],[Bonus %]])</f>
        <v>116842.55</v>
      </c>
      <c r="R862">
        <v>0.09</v>
      </c>
      <c r="S862" t="s">
        <v>23</v>
      </c>
      <c r="T862" t="s">
        <v>47</v>
      </c>
      <c r="U862" s="1"/>
    </row>
    <row r="863" spans="1:21" x14ac:dyDescent="0.25">
      <c r="A863" t="s">
        <v>1282</v>
      </c>
      <c r="B863" t="s">
        <v>1045</v>
      </c>
      <c r="C863" t="s">
        <v>193</v>
      </c>
      <c r="D863" t="str">
        <f>CONCATENATE(Employee_Data[[#This Row],[First Name]]," ",Employee_Data[[#This Row],[Last Name]])</f>
        <v>Ryan Holmes</v>
      </c>
      <c r="E863" t="s">
        <v>28</v>
      </c>
      <c r="F863">
        <v>45</v>
      </c>
      <c r="G863">
        <f>Constante!$A$2-Employee_Data[[#This Row],[Age]]</f>
        <v>20</v>
      </c>
      <c r="H863" t="s">
        <v>19</v>
      </c>
      <c r="I863" t="s">
        <v>96</v>
      </c>
      <c r="J863" t="s">
        <v>39</v>
      </c>
      <c r="K863" t="s">
        <v>40</v>
      </c>
      <c r="L863" s="1">
        <v>43111</v>
      </c>
      <c r="M863" s="2">
        <f t="shared" si="39"/>
        <v>2018</v>
      </c>
      <c r="N863" s="3">
        <f t="shared" si="40"/>
        <v>1</v>
      </c>
      <c r="O863" s="3">
        <f t="shared" si="41"/>
        <v>11</v>
      </c>
      <c r="P863">
        <v>127422</v>
      </c>
      <c r="Q863">
        <f>Employee_Data[[#This Row],[Annual Salary]] * (1 + Employee_Data[[#This Row],[Bonus %]])</f>
        <v>146535.29999999999</v>
      </c>
      <c r="R863">
        <v>0.15</v>
      </c>
      <c r="S863" t="s">
        <v>23</v>
      </c>
      <c r="T863" t="s">
        <v>105</v>
      </c>
      <c r="U863" s="1"/>
    </row>
    <row r="864" spans="1:21" x14ac:dyDescent="0.25">
      <c r="A864" t="s">
        <v>1327</v>
      </c>
      <c r="B864" t="s">
        <v>98</v>
      </c>
      <c r="C864" t="s">
        <v>193</v>
      </c>
      <c r="D864" t="str">
        <f>CONCATENATE(Employee_Data[[#This Row],[First Name]]," ",Employee_Data[[#This Row],[Last Name]])</f>
        <v>Bella Holmes</v>
      </c>
      <c r="E864" t="s">
        <v>18</v>
      </c>
      <c r="F864">
        <v>35</v>
      </c>
      <c r="G864">
        <f>Constante!$A$2-Employee_Data[[#This Row],[Age]]</f>
        <v>30</v>
      </c>
      <c r="H864" t="s">
        <v>37</v>
      </c>
      <c r="I864" t="s">
        <v>69</v>
      </c>
      <c r="J864" t="s">
        <v>21</v>
      </c>
      <c r="K864" t="s">
        <v>40</v>
      </c>
      <c r="L864" s="1">
        <v>42912</v>
      </c>
      <c r="M864" s="2">
        <f t="shared" si="39"/>
        <v>2017</v>
      </c>
      <c r="N864" s="3">
        <f t="shared" si="40"/>
        <v>6</v>
      </c>
      <c r="O864" s="3">
        <f t="shared" si="41"/>
        <v>26</v>
      </c>
      <c r="P864">
        <v>161269</v>
      </c>
      <c r="Q864">
        <f>Employee_Data[[#This Row],[Annual Salary]] * (1 + Employee_Data[[#This Row],[Bonus %]])</f>
        <v>204811.63</v>
      </c>
      <c r="R864">
        <v>0.27</v>
      </c>
      <c r="S864" t="s">
        <v>23</v>
      </c>
      <c r="T864" t="s">
        <v>65</v>
      </c>
      <c r="U864" s="1"/>
    </row>
    <row r="865" spans="1:21" x14ac:dyDescent="0.25">
      <c r="A865" t="s">
        <v>1328</v>
      </c>
      <c r="B865" t="s">
        <v>684</v>
      </c>
      <c r="C865" t="s">
        <v>952</v>
      </c>
      <c r="D865" t="str">
        <f>CONCATENATE(Employee_Data[[#This Row],[First Name]]," ",Employee_Data[[#This Row],[Last Name]])</f>
        <v>Hailey Sanchez</v>
      </c>
      <c r="E865" t="s">
        <v>18</v>
      </c>
      <c r="F865">
        <v>32</v>
      </c>
      <c r="G865">
        <f>Constante!$A$2-Employee_Data[[#This Row],[Age]]</f>
        <v>33</v>
      </c>
      <c r="H865" t="s">
        <v>95</v>
      </c>
      <c r="I865" t="s">
        <v>96</v>
      </c>
      <c r="J865" t="s">
        <v>56</v>
      </c>
      <c r="K865" t="s">
        <v>102</v>
      </c>
      <c r="L865" s="1">
        <v>41675</v>
      </c>
      <c r="M865" s="2">
        <f t="shared" si="39"/>
        <v>2014</v>
      </c>
      <c r="N865" s="3">
        <f t="shared" si="40"/>
        <v>2</v>
      </c>
      <c r="O865" s="3">
        <f t="shared" si="41"/>
        <v>5</v>
      </c>
      <c r="P865">
        <v>203445</v>
      </c>
      <c r="Q865">
        <f>Employee_Data[[#This Row],[Annual Salary]] * (1 + Employee_Data[[#This Row],[Bonus %]])</f>
        <v>272616.3</v>
      </c>
      <c r="R865">
        <v>0.34</v>
      </c>
      <c r="S865" t="s">
        <v>112</v>
      </c>
      <c r="T865" t="s">
        <v>113</v>
      </c>
      <c r="U865" s="1"/>
    </row>
    <row r="866" spans="1:21" x14ac:dyDescent="0.25">
      <c r="A866" t="s">
        <v>1329</v>
      </c>
      <c r="B866" t="s">
        <v>569</v>
      </c>
      <c r="C866" t="s">
        <v>854</v>
      </c>
      <c r="D866" t="str">
        <f>CONCATENATE(Employee_Data[[#This Row],[First Name]]," ",Employee_Data[[#This Row],[Last Name]])</f>
        <v>Sofia Yoon</v>
      </c>
      <c r="E866" t="s">
        <v>18</v>
      </c>
      <c r="F866">
        <v>37</v>
      </c>
      <c r="G866">
        <f>Constante!$A$2-Employee_Data[[#This Row],[Age]]</f>
        <v>28</v>
      </c>
      <c r="H866" t="s">
        <v>19</v>
      </c>
      <c r="I866" t="s">
        <v>76</v>
      </c>
      <c r="J866" t="s">
        <v>21</v>
      </c>
      <c r="K866" t="s">
        <v>31</v>
      </c>
      <c r="L866" s="1">
        <v>40560</v>
      </c>
      <c r="M866" s="2">
        <f t="shared" si="39"/>
        <v>2011</v>
      </c>
      <c r="N866" s="3">
        <f t="shared" si="40"/>
        <v>1</v>
      </c>
      <c r="O866" s="3">
        <f t="shared" si="41"/>
        <v>17</v>
      </c>
      <c r="P866">
        <v>131353</v>
      </c>
      <c r="Q866">
        <f>Employee_Data[[#This Row],[Annual Salary]] * (1 + Employee_Data[[#This Row],[Bonus %]])</f>
        <v>145801.83000000002</v>
      </c>
      <c r="R866">
        <v>0.11</v>
      </c>
      <c r="S866" t="s">
        <v>32</v>
      </c>
      <c r="T866" t="s">
        <v>88</v>
      </c>
      <c r="U866" s="1"/>
    </row>
    <row r="867" spans="1:21" x14ac:dyDescent="0.25">
      <c r="A867" t="s">
        <v>1330</v>
      </c>
      <c r="B867" t="s">
        <v>83</v>
      </c>
      <c r="C867" t="s">
        <v>406</v>
      </c>
      <c r="D867" t="str">
        <f>CONCATENATE(Employee_Data[[#This Row],[First Name]]," ",Employee_Data[[#This Row],[Last Name]])</f>
        <v>Eli Rahman</v>
      </c>
      <c r="E867" t="s">
        <v>28</v>
      </c>
      <c r="F867">
        <v>45</v>
      </c>
      <c r="G867">
        <f>Constante!$A$2-Employee_Data[[#This Row],[Age]]</f>
        <v>20</v>
      </c>
      <c r="H867" t="s">
        <v>516</v>
      </c>
      <c r="I867" t="s">
        <v>20</v>
      </c>
      <c r="J867" t="s">
        <v>30</v>
      </c>
      <c r="K867" t="s">
        <v>31</v>
      </c>
      <c r="L867" s="1">
        <v>40253</v>
      </c>
      <c r="M867" s="2">
        <f t="shared" si="39"/>
        <v>2010</v>
      </c>
      <c r="N867" s="3">
        <f t="shared" si="40"/>
        <v>3</v>
      </c>
      <c r="O867" s="3">
        <f t="shared" si="41"/>
        <v>16</v>
      </c>
      <c r="P867">
        <v>88182</v>
      </c>
      <c r="Q867">
        <f>Employee_Data[[#This Row],[Annual Salary]] * (1 + Employee_Data[[#This Row],[Bonus %]])</f>
        <v>88182</v>
      </c>
      <c r="R867">
        <v>0</v>
      </c>
      <c r="S867" t="s">
        <v>32</v>
      </c>
      <c r="T867" t="s">
        <v>166</v>
      </c>
      <c r="U867" s="1"/>
    </row>
    <row r="868" spans="1:21" x14ac:dyDescent="0.25">
      <c r="A868" t="s">
        <v>1331</v>
      </c>
      <c r="B868" t="s">
        <v>675</v>
      </c>
      <c r="C868" t="s">
        <v>982</v>
      </c>
      <c r="D868" t="str">
        <f>CONCATENATE(Employee_Data[[#This Row],[First Name]]," ",Employee_Data[[#This Row],[Last Name]])</f>
        <v>Christopher Howard</v>
      </c>
      <c r="E868" t="s">
        <v>28</v>
      </c>
      <c r="F868">
        <v>61</v>
      </c>
      <c r="G868">
        <f>Constante!$A$2-Employee_Data[[#This Row],[Age]]</f>
        <v>4</v>
      </c>
      <c r="H868" t="s">
        <v>162</v>
      </c>
      <c r="I868" t="s">
        <v>20</v>
      </c>
      <c r="J868" t="s">
        <v>39</v>
      </c>
      <c r="K868" t="s">
        <v>40</v>
      </c>
      <c r="L868" s="1">
        <v>43703</v>
      </c>
      <c r="M868" s="2">
        <f t="shared" si="39"/>
        <v>2019</v>
      </c>
      <c r="N868" s="3">
        <f t="shared" si="40"/>
        <v>8</v>
      </c>
      <c r="O868" s="3">
        <f t="shared" si="41"/>
        <v>26</v>
      </c>
      <c r="P868">
        <v>7578</v>
      </c>
      <c r="Q868">
        <f>Employee_Data[[#This Row],[Annual Salary]] * (1 + Employee_Data[[#This Row],[Bonus %]])</f>
        <v>7578</v>
      </c>
      <c r="R868">
        <v>0</v>
      </c>
      <c r="S868" t="s">
        <v>23</v>
      </c>
      <c r="T868" t="s">
        <v>24</v>
      </c>
      <c r="U868" s="1"/>
    </row>
    <row r="869" spans="1:21" x14ac:dyDescent="0.25">
      <c r="A869" t="s">
        <v>1332</v>
      </c>
      <c r="B869" t="s">
        <v>844</v>
      </c>
      <c r="C869" t="s">
        <v>253</v>
      </c>
      <c r="D869" t="str">
        <f>CONCATENATE(Employee_Data[[#This Row],[First Name]]," ",Employee_Data[[#This Row],[Last Name]])</f>
        <v>Alice Mehta</v>
      </c>
      <c r="E869" t="s">
        <v>18</v>
      </c>
      <c r="F869">
        <v>45</v>
      </c>
      <c r="G869">
        <f>Constante!$A$2-Employee_Data[[#This Row],[Age]]</f>
        <v>20</v>
      </c>
      <c r="H869" t="s">
        <v>153</v>
      </c>
      <c r="I869" t="s">
        <v>55</v>
      </c>
      <c r="J869" t="s">
        <v>21</v>
      </c>
      <c r="K869" t="s">
        <v>31</v>
      </c>
      <c r="L869" s="1">
        <v>43557</v>
      </c>
      <c r="M869" s="2">
        <f t="shared" si="39"/>
        <v>2019</v>
      </c>
      <c r="N869" s="3">
        <f t="shared" si="40"/>
        <v>4</v>
      </c>
      <c r="O869" s="3">
        <f t="shared" si="41"/>
        <v>2</v>
      </c>
      <c r="P869">
        <v>52621</v>
      </c>
      <c r="Q869">
        <f>Employee_Data[[#This Row],[Annual Salary]] * (1 + Employee_Data[[#This Row],[Bonus %]])</f>
        <v>52621</v>
      </c>
      <c r="R869">
        <v>0</v>
      </c>
      <c r="S869" t="s">
        <v>32</v>
      </c>
      <c r="T869" t="s">
        <v>140</v>
      </c>
      <c r="U869" s="1"/>
    </row>
    <row r="870" spans="1:21" x14ac:dyDescent="0.25">
      <c r="A870" t="s">
        <v>1333</v>
      </c>
      <c r="B870" t="s">
        <v>345</v>
      </c>
      <c r="C870" t="s">
        <v>854</v>
      </c>
      <c r="D870" t="str">
        <f>CONCATENATE(Employee_Data[[#This Row],[First Name]]," ",Employee_Data[[#This Row],[Last Name]])</f>
        <v>Cooper Yoon</v>
      </c>
      <c r="E870" t="s">
        <v>28</v>
      </c>
      <c r="F870">
        <v>60</v>
      </c>
      <c r="G870">
        <f>Constante!$A$2-Employee_Data[[#This Row],[Age]]</f>
        <v>5</v>
      </c>
      <c r="H870" t="s">
        <v>139</v>
      </c>
      <c r="I870" t="s">
        <v>81</v>
      </c>
      <c r="J870" t="s">
        <v>21</v>
      </c>
      <c r="K870" t="s">
        <v>31</v>
      </c>
      <c r="L870" s="1">
        <v>43146</v>
      </c>
      <c r="M870" s="2">
        <f t="shared" si="39"/>
        <v>2018</v>
      </c>
      <c r="N870" s="3">
        <f t="shared" si="40"/>
        <v>2</v>
      </c>
      <c r="O870" s="3">
        <f t="shared" si="41"/>
        <v>15</v>
      </c>
      <c r="P870">
        <v>106079</v>
      </c>
      <c r="Q870">
        <f>Employee_Data[[#This Row],[Annual Salary]] * (1 + Employee_Data[[#This Row],[Bonus %]])</f>
        <v>120930.06000000001</v>
      </c>
      <c r="R870">
        <v>0.14000000000000001</v>
      </c>
      <c r="S870" t="s">
        <v>23</v>
      </c>
      <c r="T870" t="s">
        <v>47</v>
      </c>
      <c r="U870" s="1">
        <v>44295</v>
      </c>
    </row>
    <row r="871" spans="1:21" x14ac:dyDescent="0.25">
      <c r="A871" t="s">
        <v>1334</v>
      </c>
      <c r="B871" t="s">
        <v>184</v>
      </c>
      <c r="C871" t="s">
        <v>626</v>
      </c>
      <c r="D871" t="str">
        <f>CONCATENATE(Employee_Data[[#This Row],[First Name]]," ",Employee_Data[[#This Row],[Last Name]])</f>
        <v>John Delgado</v>
      </c>
      <c r="E871" t="s">
        <v>28</v>
      </c>
      <c r="F871">
        <v>30</v>
      </c>
      <c r="G871">
        <f>Constante!$A$2-Employee_Data[[#This Row],[Age]]</f>
        <v>35</v>
      </c>
      <c r="H871" t="s">
        <v>254</v>
      </c>
      <c r="I871" t="s">
        <v>20</v>
      </c>
      <c r="J871" t="s">
        <v>56</v>
      </c>
      <c r="K871" t="s">
        <v>102</v>
      </c>
      <c r="L871" s="1">
        <v>42777</v>
      </c>
      <c r="M871" s="2">
        <f t="shared" si="39"/>
        <v>2017</v>
      </c>
      <c r="N871" s="3">
        <f t="shared" si="40"/>
        <v>2</v>
      </c>
      <c r="O871" s="3">
        <f t="shared" si="41"/>
        <v>11</v>
      </c>
      <c r="P871">
        <v>92058</v>
      </c>
      <c r="Q871">
        <f>Employee_Data[[#This Row],[Annual Salary]] * (1 + Employee_Data[[#This Row],[Bonus %]])</f>
        <v>92058</v>
      </c>
      <c r="R871">
        <v>0</v>
      </c>
      <c r="S871" t="s">
        <v>23</v>
      </c>
      <c r="T871" t="s">
        <v>47</v>
      </c>
      <c r="U871" s="1"/>
    </row>
    <row r="872" spans="1:21" x14ac:dyDescent="0.25">
      <c r="A872" t="s">
        <v>1335</v>
      </c>
      <c r="B872" t="s">
        <v>459</v>
      </c>
      <c r="C872" t="s">
        <v>622</v>
      </c>
      <c r="D872" t="str">
        <f>CONCATENATE(Employee_Data[[#This Row],[First Name]]," ",Employee_Data[[#This Row],[Last Name]])</f>
        <v>Jaxson Liang</v>
      </c>
      <c r="E872" t="s">
        <v>28</v>
      </c>
      <c r="F872">
        <v>64</v>
      </c>
      <c r="G872">
        <f>Constante!$A$2-Employee_Data[[#This Row],[Age]]</f>
        <v>1</v>
      </c>
      <c r="H872" t="s">
        <v>218</v>
      </c>
      <c r="I872" t="s">
        <v>81</v>
      </c>
      <c r="J872" t="s">
        <v>30</v>
      </c>
      <c r="K872" t="s">
        <v>31</v>
      </c>
      <c r="L872" s="1">
        <v>43527</v>
      </c>
      <c r="M872" s="2">
        <f t="shared" si="39"/>
        <v>2019</v>
      </c>
      <c r="N872" s="3">
        <f t="shared" si="40"/>
        <v>3</v>
      </c>
      <c r="O872" s="3">
        <f t="shared" si="41"/>
        <v>3</v>
      </c>
      <c r="P872">
        <v>67114</v>
      </c>
      <c r="Q872">
        <f>Employee_Data[[#This Row],[Annual Salary]] * (1 + Employee_Data[[#This Row],[Bonus %]])</f>
        <v>67114</v>
      </c>
      <c r="R872">
        <v>0</v>
      </c>
      <c r="S872" t="s">
        <v>23</v>
      </c>
      <c r="T872" t="s">
        <v>50</v>
      </c>
      <c r="U872" s="1"/>
    </row>
    <row r="873" spans="1:21" x14ac:dyDescent="0.25">
      <c r="A873" t="s">
        <v>1336</v>
      </c>
      <c r="B873" t="s">
        <v>157</v>
      </c>
      <c r="C873" t="s">
        <v>1214</v>
      </c>
      <c r="D873" t="str">
        <f>CONCATENATE(Employee_Data[[#This Row],[First Name]]," ",Employee_Data[[#This Row],[Last Name]])</f>
        <v>Caroline Santos</v>
      </c>
      <c r="E873" t="s">
        <v>18</v>
      </c>
      <c r="F873">
        <v>25</v>
      </c>
      <c r="G873">
        <f>Constante!$A$2-Employee_Data[[#This Row],[Age]]</f>
        <v>40</v>
      </c>
      <c r="H873" t="s">
        <v>153</v>
      </c>
      <c r="I873" t="s">
        <v>38</v>
      </c>
      <c r="J873" t="s">
        <v>21</v>
      </c>
      <c r="K873" t="s">
        <v>102</v>
      </c>
      <c r="L873" s="1">
        <v>44024</v>
      </c>
      <c r="M873" s="2">
        <f t="shared" si="39"/>
        <v>2020</v>
      </c>
      <c r="N873" s="3">
        <f t="shared" si="40"/>
        <v>7</v>
      </c>
      <c r="O873" s="3">
        <f t="shared" si="41"/>
        <v>12</v>
      </c>
      <c r="P873">
        <v>56565</v>
      </c>
      <c r="Q873">
        <f>Employee_Data[[#This Row],[Annual Salary]] * (1 + Employee_Data[[#This Row],[Bonus %]])</f>
        <v>56565</v>
      </c>
      <c r="R873">
        <v>0</v>
      </c>
      <c r="S873" t="s">
        <v>112</v>
      </c>
      <c r="T873" t="s">
        <v>265</v>
      </c>
      <c r="U873" s="1"/>
    </row>
    <row r="874" spans="1:21" x14ac:dyDescent="0.25">
      <c r="A874" t="s">
        <v>1337</v>
      </c>
      <c r="B874" t="s">
        <v>434</v>
      </c>
      <c r="C874" t="s">
        <v>128</v>
      </c>
      <c r="D874" t="str">
        <f>CONCATENATE(Employee_Data[[#This Row],[First Name]]," ",Employee_Data[[#This Row],[Last Name]])</f>
        <v>Lily Henderson</v>
      </c>
      <c r="E874" t="s">
        <v>18</v>
      </c>
      <c r="F874">
        <v>61</v>
      </c>
      <c r="G874">
        <f>Constante!$A$2-Employee_Data[[#This Row],[Age]]</f>
        <v>4</v>
      </c>
      <c r="H874" t="s">
        <v>204</v>
      </c>
      <c r="I874" t="s">
        <v>76</v>
      </c>
      <c r="J874" t="s">
        <v>30</v>
      </c>
      <c r="K874" t="s">
        <v>40</v>
      </c>
      <c r="L874" s="1">
        <v>40683</v>
      </c>
      <c r="M874" s="2">
        <f t="shared" si="39"/>
        <v>2011</v>
      </c>
      <c r="N874" s="3">
        <f t="shared" si="40"/>
        <v>5</v>
      </c>
      <c r="O874" s="3">
        <f t="shared" si="41"/>
        <v>20</v>
      </c>
      <c r="P874">
        <v>64937</v>
      </c>
      <c r="Q874">
        <f>Employee_Data[[#This Row],[Annual Salary]] * (1 + Employee_Data[[#This Row],[Bonus %]])</f>
        <v>64937</v>
      </c>
      <c r="R874">
        <v>0</v>
      </c>
      <c r="S874" t="s">
        <v>23</v>
      </c>
      <c r="T874" t="s">
        <v>50</v>
      </c>
      <c r="U874" s="1"/>
    </row>
    <row r="875" spans="1:21" x14ac:dyDescent="0.25">
      <c r="A875" t="s">
        <v>1338</v>
      </c>
      <c r="B875" t="s">
        <v>416</v>
      </c>
      <c r="C875" t="s">
        <v>701</v>
      </c>
      <c r="D875" t="str">
        <f>CONCATENATE(Employee_Data[[#This Row],[First Name]]," ",Employee_Data[[#This Row],[Last Name]])</f>
        <v>Hannah Martinez</v>
      </c>
      <c r="E875" t="s">
        <v>18</v>
      </c>
      <c r="F875">
        <v>65</v>
      </c>
      <c r="G875">
        <f>Constante!$A$2-Employee_Data[[#This Row],[Age]]</f>
        <v>0</v>
      </c>
      <c r="H875" t="s">
        <v>60</v>
      </c>
      <c r="I875" t="s">
        <v>96</v>
      </c>
      <c r="J875" t="s">
        <v>30</v>
      </c>
      <c r="K875" t="s">
        <v>102</v>
      </c>
      <c r="L875" s="1">
        <v>38967</v>
      </c>
      <c r="M875" s="2">
        <f t="shared" si="39"/>
        <v>2006</v>
      </c>
      <c r="N875" s="3">
        <f t="shared" si="40"/>
        <v>9</v>
      </c>
      <c r="O875" s="3">
        <f t="shared" si="41"/>
        <v>7</v>
      </c>
      <c r="P875">
        <v>127626</v>
      </c>
      <c r="Q875">
        <f>Employee_Data[[#This Row],[Annual Salary]] * (1 + Employee_Data[[#This Row],[Bonus %]])</f>
        <v>140388.6</v>
      </c>
      <c r="R875">
        <v>0.1</v>
      </c>
      <c r="S875" t="s">
        <v>23</v>
      </c>
      <c r="T875" t="s">
        <v>65</v>
      </c>
      <c r="U875" s="1"/>
    </row>
    <row r="876" spans="1:21" x14ac:dyDescent="0.25">
      <c r="A876" t="s">
        <v>1339</v>
      </c>
      <c r="B876" t="s">
        <v>187</v>
      </c>
      <c r="C876" t="s">
        <v>1340</v>
      </c>
      <c r="D876" t="str">
        <f>CONCATENATE(Employee_Data[[#This Row],[First Name]]," ",Employee_Data[[#This Row],[Last Name]])</f>
        <v>William Phillips</v>
      </c>
      <c r="E876" t="s">
        <v>28</v>
      </c>
      <c r="F876">
        <v>61</v>
      </c>
      <c r="G876">
        <f>Constante!$A$2-Employee_Data[[#This Row],[Age]]</f>
        <v>4</v>
      </c>
      <c r="H876" t="s">
        <v>304</v>
      </c>
      <c r="I876" t="s">
        <v>20</v>
      </c>
      <c r="J876" t="s">
        <v>56</v>
      </c>
      <c r="K876" t="s">
        <v>22</v>
      </c>
      <c r="L876" s="1">
        <v>38013</v>
      </c>
      <c r="M876" s="2">
        <f t="shared" si="39"/>
        <v>2004</v>
      </c>
      <c r="N876" s="3">
        <f t="shared" si="40"/>
        <v>1</v>
      </c>
      <c r="O876" s="3">
        <f t="shared" si="41"/>
        <v>27</v>
      </c>
      <c r="P876">
        <v>88478</v>
      </c>
      <c r="Q876">
        <f>Employee_Data[[#This Row],[Annual Salary]] * (1 + Employee_Data[[#This Row],[Bonus %]])</f>
        <v>88478</v>
      </c>
      <c r="R876">
        <v>0</v>
      </c>
      <c r="S876" t="s">
        <v>23</v>
      </c>
      <c r="T876" t="s">
        <v>47</v>
      </c>
      <c r="U876" s="1"/>
    </row>
    <row r="877" spans="1:21" x14ac:dyDescent="0.25">
      <c r="A877" t="s">
        <v>1341</v>
      </c>
      <c r="B877" t="s">
        <v>302</v>
      </c>
      <c r="C877" t="s">
        <v>315</v>
      </c>
      <c r="D877" t="str">
        <f>CONCATENATE(Employee_Data[[#This Row],[First Name]]," ",Employee_Data[[#This Row],[Last Name]])</f>
        <v>Eliza Zheng</v>
      </c>
      <c r="E877" t="s">
        <v>18</v>
      </c>
      <c r="F877">
        <v>48</v>
      </c>
      <c r="G877">
        <f>Constante!$A$2-Employee_Data[[#This Row],[Age]]</f>
        <v>17</v>
      </c>
      <c r="H877" t="s">
        <v>45</v>
      </c>
      <c r="I877" t="s">
        <v>20</v>
      </c>
      <c r="J877" t="s">
        <v>39</v>
      </c>
      <c r="K877" t="s">
        <v>31</v>
      </c>
      <c r="L877" s="1">
        <v>41749</v>
      </c>
      <c r="M877" s="2">
        <f t="shared" si="39"/>
        <v>2014</v>
      </c>
      <c r="N877" s="3">
        <f t="shared" si="40"/>
        <v>4</v>
      </c>
      <c r="O877" s="3">
        <f t="shared" si="41"/>
        <v>20</v>
      </c>
      <c r="P877">
        <v>91679</v>
      </c>
      <c r="Q877">
        <f>Employee_Data[[#This Row],[Annual Salary]] * (1 + Employee_Data[[#This Row],[Bonus %]])</f>
        <v>98096.53</v>
      </c>
      <c r="R877">
        <v>7.0000000000000007E-2</v>
      </c>
      <c r="S877" t="s">
        <v>32</v>
      </c>
      <c r="T877" t="s">
        <v>33</v>
      </c>
      <c r="U877" s="1"/>
    </row>
    <row r="878" spans="1:21" x14ac:dyDescent="0.25">
      <c r="A878" t="s">
        <v>1342</v>
      </c>
      <c r="B878" t="s">
        <v>184</v>
      </c>
      <c r="C878" t="s">
        <v>108</v>
      </c>
      <c r="D878" t="str">
        <f>CONCATENATE(Employee_Data[[#This Row],[First Name]]," ",Employee_Data[[#This Row],[Last Name]])</f>
        <v>John Dang</v>
      </c>
      <c r="E878" t="s">
        <v>28</v>
      </c>
      <c r="F878">
        <v>58</v>
      </c>
      <c r="G878">
        <f>Constante!$A$2-Employee_Data[[#This Row],[Age]]</f>
        <v>7</v>
      </c>
      <c r="H878" t="s">
        <v>37</v>
      </c>
      <c r="I878" t="s">
        <v>55</v>
      </c>
      <c r="J878" t="s">
        <v>56</v>
      </c>
      <c r="K878" t="s">
        <v>31</v>
      </c>
      <c r="L878" s="1">
        <v>33682</v>
      </c>
      <c r="M878" s="2">
        <f t="shared" si="39"/>
        <v>1992</v>
      </c>
      <c r="N878" s="3">
        <f t="shared" si="40"/>
        <v>3</v>
      </c>
      <c r="O878" s="3">
        <f t="shared" si="41"/>
        <v>19</v>
      </c>
      <c r="P878">
        <v>199848</v>
      </c>
      <c r="Q878">
        <f>Employee_Data[[#This Row],[Annual Salary]] * (1 + Employee_Data[[#This Row],[Bonus %]])</f>
        <v>231823.68</v>
      </c>
      <c r="R878">
        <v>0.16</v>
      </c>
      <c r="S878" t="s">
        <v>32</v>
      </c>
      <c r="T878" t="s">
        <v>33</v>
      </c>
      <c r="U878" s="1"/>
    </row>
    <row r="879" spans="1:21" x14ac:dyDescent="0.25">
      <c r="A879" t="s">
        <v>1343</v>
      </c>
      <c r="B879" t="s">
        <v>52</v>
      </c>
      <c r="C879" t="s">
        <v>91</v>
      </c>
      <c r="D879" t="str">
        <f>CONCATENATE(Employee_Data[[#This Row],[First Name]]," ",Employee_Data[[#This Row],[Last Name]])</f>
        <v>Joshua Yang</v>
      </c>
      <c r="E879" t="s">
        <v>28</v>
      </c>
      <c r="F879">
        <v>34</v>
      </c>
      <c r="G879">
        <f>Constante!$A$2-Employee_Data[[#This Row],[Age]]</f>
        <v>31</v>
      </c>
      <c r="H879" t="s">
        <v>307</v>
      </c>
      <c r="I879" t="s">
        <v>20</v>
      </c>
      <c r="J879" t="s">
        <v>30</v>
      </c>
      <c r="K879" t="s">
        <v>31</v>
      </c>
      <c r="L879" s="1">
        <v>43414</v>
      </c>
      <c r="M879" s="2">
        <f t="shared" si="39"/>
        <v>2018</v>
      </c>
      <c r="N879" s="3">
        <f t="shared" si="40"/>
        <v>11</v>
      </c>
      <c r="O879" s="3">
        <f t="shared" si="41"/>
        <v>10</v>
      </c>
      <c r="P879">
        <v>61944</v>
      </c>
      <c r="Q879">
        <f>Employee_Data[[#This Row],[Annual Salary]] * (1 + Employee_Data[[#This Row],[Bonus %]])</f>
        <v>61944</v>
      </c>
      <c r="R879">
        <v>0</v>
      </c>
      <c r="S879" t="s">
        <v>32</v>
      </c>
      <c r="T879" t="s">
        <v>88</v>
      </c>
      <c r="U879" s="1"/>
    </row>
    <row r="880" spans="1:21" x14ac:dyDescent="0.25">
      <c r="A880" t="s">
        <v>1344</v>
      </c>
      <c r="B880" t="s">
        <v>1031</v>
      </c>
      <c r="C880" t="s">
        <v>730</v>
      </c>
      <c r="D880" t="str">
        <f>CONCATENATE(Employee_Data[[#This Row],[First Name]]," ",Employee_Data[[#This Row],[Last Name]])</f>
        <v>Hazel Young</v>
      </c>
      <c r="E880" t="s">
        <v>18</v>
      </c>
      <c r="F880">
        <v>30</v>
      </c>
      <c r="G880">
        <f>Constante!$A$2-Employee_Data[[#This Row],[Age]]</f>
        <v>35</v>
      </c>
      <c r="H880" t="s">
        <v>19</v>
      </c>
      <c r="I880" t="s">
        <v>55</v>
      </c>
      <c r="J880" t="s">
        <v>39</v>
      </c>
      <c r="K880" t="s">
        <v>22</v>
      </c>
      <c r="L880" s="1">
        <v>42960</v>
      </c>
      <c r="M880" s="2">
        <f t="shared" si="39"/>
        <v>2017</v>
      </c>
      <c r="N880" s="3">
        <f t="shared" si="40"/>
        <v>8</v>
      </c>
      <c r="O880" s="3">
        <f t="shared" si="41"/>
        <v>13</v>
      </c>
      <c r="P880">
        <v>154624</v>
      </c>
      <c r="Q880">
        <f>Employee_Data[[#This Row],[Annual Salary]] * (1 + Employee_Data[[#This Row],[Bonus %]])</f>
        <v>177817.59999999998</v>
      </c>
      <c r="R880">
        <v>0.15</v>
      </c>
      <c r="S880" t="s">
        <v>23</v>
      </c>
      <c r="T880" t="s">
        <v>47</v>
      </c>
      <c r="U880" s="1"/>
    </row>
    <row r="881" spans="1:21" x14ac:dyDescent="0.25">
      <c r="A881" t="s">
        <v>1345</v>
      </c>
      <c r="B881" t="s">
        <v>264</v>
      </c>
      <c r="C881" t="s">
        <v>374</v>
      </c>
      <c r="D881" t="str">
        <f>CONCATENATE(Employee_Data[[#This Row],[First Name]]," ",Employee_Data[[#This Row],[Last Name]])</f>
        <v>Thomas Jung</v>
      </c>
      <c r="E881" t="s">
        <v>28</v>
      </c>
      <c r="F881">
        <v>50</v>
      </c>
      <c r="G881">
        <f>Constante!$A$2-Employee_Data[[#This Row],[Age]]</f>
        <v>15</v>
      </c>
      <c r="H881" t="s">
        <v>49</v>
      </c>
      <c r="I881" t="s">
        <v>69</v>
      </c>
      <c r="J881" t="s">
        <v>21</v>
      </c>
      <c r="K881" t="s">
        <v>31</v>
      </c>
      <c r="L881" s="1">
        <v>40109</v>
      </c>
      <c r="M881" s="2">
        <f t="shared" si="39"/>
        <v>2009</v>
      </c>
      <c r="N881" s="3">
        <f t="shared" si="40"/>
        <v>10</v>
      </c>
      <c r="O881" s="3">
        <f t="shared" si="41"/>
        <v>23</v>
      </c>
      <c r="P881">
        <v>79447</v>
      </c>
      <c r="Q881">
        <f>Employee_Data[[#This Row],[Annual Salary]] * (1 + Employee_Data[[#This Row],[Bonus %]])</f>
        <v>79447</v>
      </c>
      <c r="R881">
        <v>0</v>
      </c>
      <c r="S881" t="s">
        <v>32</v>
      </c>
      <c r="T881" t="s">
        <v>88</v>
      </c>
      <c r="U881" s="1"/>
    </row>
    <row r="882" spans="1:21" x14ac:dyDescent="0.25">
      <c r="A882" t="s">
        <v>1346</v>
      </c>
      <c r="B882" t="s">
        <v>314</v>
      </c>
      <c r="C882" t="s">
        <v>1276</v>
      </c>
      <c r="D882" t="str">
        <f>CONCATENATE(Employee_Data[[#This Row],[First Name]]," ",Employee_Data[[#This Row],[Last Name]])</f>
        <v>Xavier Perez</v>
      </c>
      <c r="E882" t="s">
        <v>28</v>
      </c>
      <c r="F882">
        <v>51</v>
      </c>
      <c r="G882">
        <f>Constante!$A$2-Employee_Data[[#This Row],[Age]]</f>
        <v>14</v>
      </c>
      <c r="H882" t="s">
        <v>49</v>
      </c>
      <c r="I882" t="s">
        <v>55</v>
      </c>
      <c r="J882" t="s">
        <v>30</v>
      </c>
      <c r="K882" t="s">
        <v>102</v>
      </c>
      <c r="L882" s="1">
        <v>35852</v>
      </c>
      <c r="M882" s="2">
        <f t="shared" si="39"/>
        <v>1998</v>
      </c>
      <c r="N882" s="3">
        <f t="shared" si="40"/>
        <v>2</v>
      </c>
      <c r="O882" s="3">
        <f t="shared" si="41"/>
        <v>26</v>
      </c>
      <c r="P882">
        <v>71111</v>
      </c>
      <c r="Q882">
        <f>Employee_Data[[#This Row],[Annual Salary]] * (1 + Employee_Data[[#This Row],[Bonus %]])</f>
        <v>71111</v>
      </c>
      <c r="R882">
        <v>0</v>
      </c>
      <c r="S882" t="s">
        <v>112</v>
      </c>
      <c r="T882" t="s">
        <v>119</v>
      </c>
      <c r="U882" s="1"/>
    </row>
    <row r="883" spans="1:21" x14ac:dyDescent="0.25">
      <c r="A883" t="s">
        <v>1347</v>
      </c>
      <c r="B883" t="s">
        <v>449</v>
      </c>
      <c r="C883" t="s">
        <v>197</v>
      </c>
      <c r="D883" t="str">
        <f>CONCATENATE(Employee_Data[[#This Row],[First Name]]," ",Employee_Data[[#This Row],[Last Name]])</f>
        <v>Elijah Coleman</v>
      </c>
      <c r="E883" t="s">
        <v>28</v>
      </c>
      <c r="F883">
        <v>53</v>
      </c>
      <c r="G883">
        <f>Constante!$A$2-Employee_Data[[#This Row],[Age]]</f>
        <v>12</v>
      </c>
      <c r="H883" t="s">
        <v>19</v>
      </c>
      <c r="I883" t="s">
        <v>55</v>
      </c>
      <c r="J883" t="s">
        <v>21</v>
      </c>
      <c r="K883" t="s">
        <v>40</v>
      </c>
      <c r="L883" s="1">
        <v>41931</v>
      </c>
      <c r="M883" s="2">
        <f t="shared" si="39"/>
        <v>2014</v>
      </c>
      <c r="N883" s="3">
        <f t="shared" si="40"/>
        <v>10</v>
      </c>
      <c r="O883" s="3">
        <f t="shared" si="41"/>
        <v>19</v>
      </c>
      <c r="P883">
        <v>159538</v>
      </c>
      <c r="Q883">
        <f>Employee_Data[[#This Row],[Annual Salary]] * (1 + Employee_Data[[#This Row],[Bonus %]])</f>
        <v>177087.18000000002</v>
      </c>
      <c r="R883">
        <v>0.11</v>
      </c>
      <c r="S883" t="s">
        <v>23</v>
      </c>
      <c r="T883" t="s">
        <v>65</v>
      </c>
      <c r="U883" s="1"/>
    </row>
    <row r="884" spans="1:21" x14ac:dyDescent="0.25">
      <c r="A884" t="s">
        <v>1148</v>
      </c>
      <c r="B884" t="s">
        <v>642</v>
      </c>
      <c r="C884" t="s">
        <v>952</v>
      </c>
      <c r="D884" t="str">
        <f>CONCATENATE(Employee_Data[[#This Row],[First Name]]," ",Employee_Data[[#This Row],[Last Name]])</f>
        <v>Clara Sanchez</v>
      </c>
      <c r="E884" t="s">
        <v>18</v>
      </c>
      <c r="F884">
        <v>47</v>
      </c>
      <c r="G884">
        <f>Constante!$A$2-Employee_Data[[#This Row],[Age]]</f>
        <v>18</v>
      </c>
      <c r="H884" t="s">
        <v>80</v>
      </c>
      <c r="I884" t="s">
        <v>81</v>
      </c>
      <c r="J884" t="s">
        <v>56</v>
      </c>
      <c r="K884" t="s">
        <v>102</v>
      </c>
      <c r="L884" s="1">
        <v>43375</v>
      </c>
      <c r="M884" s="2">
        <f t="shared" si="39"/>
        <v>2018</v>
      </c>
      <c r="N884" s="3">
        <f t="shared" si="40"/>
        <v>10</v>
      </c>
      <c r="O884" s="3">
        <f t="shared" si="41"/>
        <v>2</v>
      </c>
      <c r="P884">
        <v>111404</v>
      </c>
      <c r="Q884">
        <f>Employee_Data[[#This Row],[Annual Salary]] * (1 + Employee_Data[[#This Row],[Bonus %]])</f>
        <v>111404</v>
      </c>
      <c r="R884">
        <v>0</v>
      </c>
      <c r="S884" t="s">
        <v>112</v>
      </c>
      <c r="T884" t="s">
        <v>119</v>
      </c>
      <c r="U884" s="1"/>
    </row>
    <row r="885" spans="1:21" x14ac:dyDescent="0.25">
      <c r="A885" t="s">
        <v>1348</v>
      </c>
      <c r="B885" t="s">
        <v>713</v>
      </c>
      <c r="C885" t="s">
        <v>917</v>
      </c>
      <c r="D885" t="str">
        <f>CONCATENATE(Employee_Data[[#This Row],[First Name]]," ",Employee_Data[[#This Row],[Last Name]])</f>
        <v>Isaac Stewart</v>
      </c>
      <c r="E885" t="s">
        <v>28</v>
      </c>
      <c r="F885">
        <v>25</v>
      </c>
      <c r="G885">
        <f>Constante!$A$2-Employee_Data[[#This Row],[Age]]</f>
        <v>40</v>
      </c>
      <c r="H885" t="s">
        <v>37</v>
      </c>
      <c r="I885" t="s">
        <v>96</v>
      </c>
      <c r="J885" t="s">
        <v>39</v>
      </c>
      <c r="K885" t="s">
        <v>40</v>
      </c>
      <c r="L885" s="1">
        <v>44058</v>
      </c>
      <c r="M885" s="2">
        <f t="shared" si="39"/>
        <v>2020</v>
      </c>
      <c r="N885" s="3">
        <f t="shared" si="40"/>
        <v>8</v>
      </c>
      <c r="O885" s="3">
        <f t="shared" si="41"/>
        <v>15</v>
      </c>
      <c r="P885">
        <v>172007</v>
      </c>
      <c r="Q885">
        <f>Employee_Data[[#This Row],[Annual Salary]] * (1 + Employee_Data[[#This Row],[Bonus %]])</f>
        <v>216728.82</v>
      </c>
      <c r="R885">
        <v>0.26</v>
      </c>
      <c r="S885" t="s">
        <v>23</v>
      </c>
      <c r="T885" t="s">
        <v>65</v>
      </c>
      <c r="U885" s="1"/>
    </row>
    <row r="886" spans="1:21" x14ac:dyDescent="0.25">
      <c r="A886" t="s">
        <v>1349</v>
      </c>
      <c r="B886" t="s">
        <v>964</v>
      </c>
      <c r="C886" t="s">
        <v>324</v>
      </c>
      <c r="D886" t="str">
        <f>CONCATENATE(Employee_Data[[#This Row],[First Name]]," ",Employee_Data[[#This Row],[Last Name]])</f>
        <v>Claire Romero</v>
      </c>
      <c r="E886" t="s">
        <v>18</v>
      </c>
      <c r="F886">
        <v>37</v>
      </c>
      <c r="G886">
        <f>Constante!$A$2-Employee_Data[[#This Row],[Age]]</f>
        <v>28</v>
      </c>
      <c r="H886" t="s">
        <v>95</v>
      </c>
      <c r="I886" t="s">
        <v>96</v>
      </c>
      <c r="J886" t="s">
        <v>30</v>
      </c>
      <c r="K886" t="s">
        <v>102</v>
      </c>
      <c r="L886" s="1">
        <v>40745</v>
      </c>
      <c r="M886" s="2">
        <f t="shared" si="39"/>
        <v>2011</v>
      </c>
      <c r="N886" s="3">
        <f t="shared" si="40"/>
        <v>7</v>
      </c>
      <c r="O886" s="3">
        <f t="shared" si="41"/>
        <v>21</v>
      </c>
      <c r="P886">
        <v>219474</v>
      </c>
      <c r="Q886">
        <f>Employee_Data[[#This Row],[Annual Salary]] * (1 + Employee_Data[[#This Row],[Bonus %]])</f>
        <v>298484.63999999996</v>
      </c>
      <c r="R886">
        <v>0.36</v>
      </c>
      <c r="S886" t="s">
        <v>112</v>
      </c>
      <c r="T886" t="s">
        <v>113</v>
      </c>
      <c r="U886" s="1"/>
    </row>
    <row r="887" spans="1:21" x14ac:dyDescent="0.25">
      <c r="A887" t="s">
        <v>1350</v>
      </c>
      <c r="B887" t="s">
        <v>350</v>
      </c>
      <c r="C887" t="s">
        <v>197</v>
      </c>
      <c r="D887" t="str">
        <f>CONCATENATE(Employee_Data[[#This Row],[First Name]]," ",Employee_Data[[#This Row],[Last Name]])</f>
        <v>Andrew Coleman</v>
      </c>
      <c r="E887" t="s">
        <v>28</v>
      </c>
      <c r="F887">
        <v>41</v>
      </c>
      <c r="G887">
        <f>Constante!$A$2-Employee_Data[[#This Row],[Age]]</f>
        <v>24</v>
      </c>
      <c r="H887" t="s">
        <v>37</v>
      </c>
      <c r="I887" t="s">
        <v>38</v>
      </c>
      <c r="J887" t="s">
        <v>56</v>
      </c>
      <c r="K887" t="s">
        <v>40</v>
      </c>
      <c r="L887" s="1">
        <v>43600</v>
      </c>
      <c r="M887" s="2">
        <f t="shared" si="39"/>
        <v>2019</v>
      </c>
      <c r="N887" s="3">
        <f t="shared" si="40"/>
        <v>5</v>
      </c>
      <c r="O887" s="3">
        <f t="shared" si="41"/>
        <v>15</v>
      </c>
      <c r="P887">
        <v>174415</v>
      </c>
      <c r="Q887">
        <f>Employee_Data[[#This Row],[Annual Salary]] * (1 + Employee_Data[[#This Row],[Bonus %]])</f>
        <v>214530.44999999998</v>
      </c>
      <c r="R887">
        <v>0.23</v>
      </c>
      <c r="S887" t="s">
        <v>23</v>
      </c>
      <c r="T887" t="s">
        <v>65</v>
      </c>
      <c r="U887" s="1"/>
    </row>
    <row r="888" spans="1:21" x14ac:dyDescent="0.25">
      <c r="A888" t="s">
        <v>1351</v>
      </c>
      <c r="B888" t="s">
        <v>171</v>
      </c>
      <c r="C888" t="s">
        <v>195</v>
      </c>
      <c r="D888" t="str">
        <f>CONCATENATE(Employee_Data[[#This Row],[First Name]]," ",Employee_Data[[#This Row],[Last Name]])</f>
        <v>Riley Rojas</v>
      </c>
      <c r="E888" t="s">
        <v>18</v>
      </c>
      <c r="F888">
        <v>36</v>
      </c>
      <c r="G888">
        <f>Constante!$A$2-Employee_Data[[#This Row],[Age]]</f>
        <v>29</v>
      </c>
      <c r="H888" t="s">
        <v>304</v>
      </c>
      <c r="I888" t="s">
        <v>20</v>
      </c>
      <c r="J888" t="s">
        <v>39</v>
      </c>
      <c r="K888" t="s">
        <v>102</v>
      </c>
      <c r="L888" s="1">
        <v>44217</v>
      </c>
      <c r="M888" s="2">
        <f t="shared" si="39"/>
        <v>2021</v>
      </c>
      <c r="N888" s="3">
        <f t="shared" si="40"/>
        <v>1</v>
      </c>
      <c r="O888" s="3">
        <f t="shared" si="41"/>
        <v>21</v>
      </c>
      <c r="P888">
        <v>90333</v>
      </c>
      <c r="Q888">
        <f>Employee_Data[[#This Row],[Annual Salary]] * (1 + Employee_Data[[#This Row],[Bonus %]])</f>
        <v>90333</v>
      </c>
      <c r="R888">
        <v>0</v>
      </c>
      <c r="S888" t="s">
        <v>112</v>
      </c>
      <c r="T888" t="s">
        <v>119</v>
      </c>
      <c r="U888" s="1"/>
    </row>
    <row r="889" spans="1:21" x14ac:dyDescent="0.25">
      <c r="A889" t="s">
        <v>1352</v>
      </c>
      <c r="B889" t="s">
        <v>654</v>
      </c>
      <c r="C889" t="s">
        <v>427</v>
      </c>
      <c r="D889" t="str">
        <f>CONCATENATE(Employee_Data[[#This Row],[First Name]]," ",Employee_Data[[#This Row],[Last Name]])</f>
        <v>Landon Thao</v>
      </c>
      <c r="E889" t="s">
        <v>28</v>
      </c>
      <c r="F889">
        <v>25</v>
      </c>
      <c r="G889">
        <f>Constante!$A$2-Employee_Data[[#This Row],[Age]]</f>
        <v>40</v>
      </c>
      <c r="H889" t="s">
        <v>204</v>
      </c>
      <c r="I889" t="s">
        <v>76</v>
      </c>
      <c r="J889" t="s">
        <v>39</v>
      </c>
      <c r="K889" t="s">
        <v>31</v>
      </c>
      <c r="L889" s="1">
        <v>44217</v>
      </c>
      <c r="M889" s="2">
        <f t="shared" si="39"/>
        <v>2021</v>
      </c>
      <c r="N889" s="3">
        <f t="shared" si="40"/>
        <v>1</v>
      </c>
      <c r="O889" s="3">
        <f t="shared" si="41"/>
        <v>21</v>
      </c>
      <c r="P889">
        <v>67299</v>
      </c>
      <c r="Q889">
        <f>Employee_Data[[#This Row],[Annual Salary]] * (1 + Employee_Data[[#This Row],[Bonus %]])</f>
        <v>67299</v>
      </c>
      <c r="R889">
        <v>0</v>
      </c>
      <c r="S889" t="s">
        <v>23</v>
      </c>
      <c r="T889" t="s">
        <v>50</v>
      </c>
      <c r="U889" s="1"/>
    </row>
    <row r="890" spans="1:21" x14ac:dyDescent="0.25">
      <c r="A890" t="s">
        <v>1353</v>
      </c>
      <c r="B890" t="s">
        <v>524</v>
      </c>
      <c r="C890" t="s">
        <v>821</v>
      </c>
      <c r="D890" t="str">
        <f>CONCATENATE(Employee_Data[[#This Row],[First Name]]," ",Employee_Data[[#This Row],[Last Name]])</f>
        <v>Hadley Ford</v>
      </c>
      <c r="E890" t="s">
        <v>18</v>
      </c>
      <c r="F890">
        <v>52</v>
      </c>
      <c r="G890">
        <f>Constante!$A$2-Employee_Data[[#This Row],[Age]]</f>
        <v>13</v>
      </c>
      <c r="H890" t="s">
        <v>392</v>
      </c>
      <c r="I890" t="s">
        <v>20</v>
      </c>
      <c r="J890" t="s">
        <v>21</v>
      </c>
      <c r="K890" t="s">
        <v>40</v>
      </c>
      <c r="L890" s="1">
        <v>38406</v>
      </c>
      <c r="M890" s="2">
        <f t="shared" si="39"/>
        <v>2005</v>
      </c>
      <c r="N890" s="3">
        <f t="shared" si="40"/>
        <v>2</v>
      </c>
      <c r="O890" s="3">
        <f t="shared" si="41"/>
        <v>23</v>
      </c>
      <c r="P890">
        <v>45286</v>
      </c>
      <c r="Q890">
        <f>Employee_Data[[#This Row],[Annual Salary]] * (1 + Employee_Data[[#This Row],[Bonus %]])</f>
        <v>45286</v>
      </c>
      <c r="R890">
        <v>0</v>
      </c>
      <c r="S890" t="s">
        <v>23</v>
      </c>
      <c r="T890" t="s">
        <v>41</v>
      </c>
      <c r="U890" s="1"/>
    </row>
    <row r="891" spans="1:21" x14ac:dyDescent="0.25">
      <c r="A891" t="s">
        <v>1027</v>
      </c>
      <c r="B891" t="s">
        <v>47</v>
      </c>
      <c r="C891" t="s">
        <v>161</v>
      </c>
      <c r="D891" t="str">
        <f>CONCATENATE(Employee_Data[[#This Row],[First Name]]," ",Employee_Data[[#This Row],[Last Name]])</f>
        <v>Austin Brown</v>
      </c>
      <c r="E891" t="s">
        <v>28</v>
      </c>
      <c r="F891">
        <v>48</v>
      </c>
      <c r="G891">
        <f>Constante!$A$2-Employee_Data[[#This Row],[Age]]</f>
        <v>17</v>
      </c>
      <c r="H891" t="s">
        <v>37</v>
      </c>
      <c r="I891" t="s">
        <v>96</v>
      </c>
      <c r="J891" t="s">
        <v>21</v>
      </c>
      <c r="K891" t="s">
        <v>40</v>
      </c>
      <c r="L891" s="1">
        <v>39302</v>
      </c>
      <c r="M891" s="2">
        <f t="shared" si="39"/>
        <v>2007</v>
      </c>
      <c r="N891" s="3">
        <f t="shared" si="40"/>
        <v>8</v>
      </c>
      <c r="O891" s="3">
        <f t="shared" si="41"/>
        <v>8</v>
      </c>
      <c r="P891">
        <v>194723</v>
      </c>
      <c r="Q891">
        <f>Employee_Data[[#This Row],[Annual Salary]] * (1 + Employee_Data[[#This Row],[Bonus %]])</f>
        <v>243403.75</v>
      </c>
      <c r="R891">
        <v>0.25</v>
      </c>
      <c r="S891" t="s">
        <v>23</v>
      </c>
      <c r="T891" t="s">
        <v>50</v>
      </c>
      <c r="U891" s="1"/>
    </row>
    <row r="892" spans="1:21" x14ac:dyDescent="0.25">
      <c r="A892" t="s">
        <v>1354</v>
      </c>
      <c r="B892" t="s">
        <v>241</v>
      </c>
      <c r="C892" t="s">
        <v>412</v>
      </c>
      <c r="D892" t="str">
        <f>CONCATENATE(Employee_Data[[#This Row],[First Name]]," ",Employee_Data[[#This Row],[Last Name]])</f>
        <v>Christian Fong</v>
      </c>
      <c r="E892" t="s">
        <v>28</v>
      </c>
      <c r="F892">
        <v>49</v>
      </c>
      <c r="G892">
        <f>Constante!$A$2-Employee_Data[[#This Row],[Age]]</f>
        <v>16</v>
      </c>
      <c r="H892" t="s">
        <v>60</v>
      </c>
      <c r="I892" t="s">
        <v>55</v>
      </c>
      <c r="J892" t="s">
        <v>21</v>
      </c>
      <c r="K892" t="s">
        <v>31</v>
      </c>
      <c r="L892" s="1">
        <v>41131</v>
      </c>
      <c r="M892" s="2">
        <f t="shared" si="39"/>
        <v>2012</v>
      </c>
      <c r="N892" s="3">
        <f t="shared" si="40"/>
        <v>8</v>
      </c>
      <c r="O892" s="3">
        <f t="shared" si="41"/>
        <v>10</v>
      </c>
      <c r="P892">
        <v>10985</v>
      </c>
      <c r="Q892">
        <f>Employee_Data[[#This Row],[Annual Salary]] * (1 + Employee_Data[[#This Row],[Bonus %]])</f>
        <v>11753.95</v>
      </c>
      <c r="R892">
        <v>7.0000000000000007E-2</v>
      </c>
      <c r="S892" t="s">
        <v>32</v>
      </c>
      <c r="T892" t="s">
        <v>140</v>
      </c>
      <c r="U892" s="1">
        <v>43865</v>
      </c>
    </row>
    <row r="893" spans="1:21" x14ac:dyDescent="0.25">
      <c r="A893" t="s">
        <v>1355</v>
      </c>
      <c r="B893" t="s">
        <v>1031</v>
      </c>
      <c r="C893" t="s">
        <v>624</v>
      </c>
      <c r="D893" t="str">
        <f>CONCATENATE(Employee_Data[[#This Row],[First Name]]," ",Employee_Data[[#This Row],[Last Name]])</f>
        <v>Hazel Alvarez</v>
      </c>
      <c r="E893" t="s">
        <v>18</v>
      </c>
      <c r="F893">
        <v>62</v>
      </c>
      <c r="G893">
        <f>Constante!$A$2-Employee_Data[[#This Row],[Age]]</f>
        <v>3</v>
      </c>
      <c r="H893" t="s">
        <v>228</v>
      </c>
      <c r="I893" t="s">
        <v>76</v>
      </c>
      <c r="J893" t="s">
        <v>21</v>
      </c>
      <c r="K893" t="s">
        <v>102</v>
      </c>
      <c r="L893" s="1">
        <v>41748</v>
      </c>
      <c r="M893" s="2">
        <f t="shared" si="39"/>
        <v>2014</v>
      </c>
      <c r="N893" s="3">
        <f t="shared" si="40"/>
        <v>4</v>
      </c>
      <c r="O893" s="3">
        <f t="shared" si="41"/>
        <v>19</v>
      </c>
      <c r="P893">
        <v>45295</v>
      </c>
      <c r="Q893">
        <f>Employee_Data[[#This Row],[Annual Salary]] * (1 + Employee_Data[[#This Row],[Bonus %]])</f>
        <v>45295</v>
      </c>
      <c r="R893">
        <v>0</v>
      </c>
      <c r="S893" t="s">
        <v>112</v>
      </c>
      <c r="T893" t="s">
        <v>265</v>
      </c>
      <c r="U893" s="1"/>
    </row>
    <row r="894" spans="1:21" x14ac:dyDescent="0.25">
      <c r="A894" t="s">
        <v>1356</v>
      </c>
      <c r="B894" t="s">
        <v>93</v>
      </c>
      <c r="C894" t="s">
        <v>68</v>
      </c>
      <c r="D894" t="str">
        <f>CONCATENATE(Employee_Data[[#This Row],[First Name]]," ",Employee_Data[[#This Row],[Last Name]])</f>
        <v>Isabella Bailey</v>
      </c>
      <c r="E894" t="s">
        <v>18</v>
      </c>
      <c r="F894">
        <v>36</v>
      </c>
      <c r="G894">
        <f>Constante!$A$2-Employee_Data[[#This Row],[Age]]</f>
        <v>29</v>
      </c>
      <c r="H894" t="s">
        <v>536</v>
      </c>
      <c r="I894" t="s">
        <v>20</v>
      </c>
      <c r="J894" t="s">
        <v>30</v>
      </c>
      <c r="K894" t="s">
        <v>40</v>
      </c>
      <c r="L894" s="1">
        <v>40413</v>
      </c>
      <c r="M894" s="2">
        <f t="shared" si="39"/>
        <v>2010</v>
      </c>
      <c r="N894" s="3">
        <f t="shared" si="40"/>
        <v>8</v>
      </c>
      <c r="O894" s="3">
        <f t="shared" si="41"/>
        <v>23</v>
      </c>
      <c r="P894">
        <v>6131</v>
      </c>
      <c r="Q894">
        <f>Employee_Data[[#This Row],[Annual Salary]] * (1 + Employee_Data[[#This Row],[Bonus %]])</f>
        <v>6131</v>
      </c>
      <c r="R894">
        <v>0</v>
      </c>
      <c r="S894" t="s">
        <v>23</v>
      </c>
      <c r="T894" t="s">
        <v>50</v>
      </c>
      <c r="U894" s="1"/>
    </row>
    <row r="895" spans="1:21" x14ac:dyDescent="0.25">
      <c r="A895" t="s">
        <v>469</v>
      </c>
      <c r="B895" t="s">
        <v>290</v>
      </c>
      <c r="C895" t="s">
        <v>309</v>
      </c>
      <c r="D895" t="str">
        <f>CONCATENATE(Employee_Data[[#This Row],[First Name]]," ",Employee_Data[[#This Row],[Last Name]])</f>
        <v>Lincoln Huynh</v>
      </c>
      <c r="E895" t="s">
        <v>28</v>
      </c>
      <c r="F895">
        <v>55</v>
      </c>
      <c r="G895">
        <f>Constante!$A$2-Employee_Data[[#This Row],[Age]]</f>
        <v>10</v>
      </c>
      <c r="H895" t="s">
        <v>360</v>
      </c>
      <c r="I895" t="s">
        <v>20</v>
      </c>
      <c r="J895" t="s">
        <v>21</v>
      </c>
      <c r="K895" t="s">
        <v>31</v>
      </c>
      <c r="L895" s="1">
        <v>42683</v>
      </c>
      <c r="M895" s="2">
        <f t="shared" si="39"/>
        <v>2016</v>
      </c>
      <c r="N895" s="3">
        <f t="shared" si="40"/>
        <v>11</v>
      </c>
      <c r="O895" s="3">
        <f t="shared" si="41"/>
        <v>9</v>
      </c>
      <c r="P895">
        <v>87851</v>
      </c>
      <c r="Q895">
        <f>Employee_Data[[#This Row],[Annual Salary]] * (1 + Employee_Data[[#This Row],[Bonus %]])</f>
        <v>87851</v>
      </c>
      <c r="R895">
        <v>0</v>
      </c>
      <c r="S895" t="s">
        <v>32</v>
      </c>
      <c r="T895" t="s">
        <v>33</v>
      </c>
      <c r="U895" s="1"/>
    </row>
    <row r="896" spans="1:21" x14ac:dyDescent="0.25">
      <c r="A896" t="s">
        <v>1357</v>
      </c>
      <c r="B896" t="s">
        <v>524</v>
      </c>
      <c r="C896" t="s">
        <v>493</v>
      </c>
      <c r="D896" t="str">
        <f>CONCATENATE(Employee_Data[[#This Row],[First Name]]," ",Employee_Data[[#This Row],[Last Name]])</f>
        <v>Hadley Yee</v>
      </c>
      <c r="E896" t="s">
        <v>18</v>
      </c>
      <c r="F896">
        <v>31</v>
      </c>
      <c r="G896">
        <f>Constante!$A$2-Employee_Data[[#This Row],[Age]]</f>
        <v>34</v>
      </c>
      <c r="H896" t="s">
        <v>228</v>
      </c>
      <c r="I896" t="s">
        <v>76</v>
      </c>
      <c r="J896" t="s">
        <v>39</v>
      </c>
      <c r="K896" t="s">
        <v>31</v>
      </c>
      <c r="L896" s="1">
        <v>43171</v>
      </c>
      <c r="M896" s="2">
        <f t="shared" si="39"/>
        <v>2018</v>
      </c>
      <c r="N896" s="3">
        <f t="shared" si="40"/>
        <v>3</v>
      </c>
      <c r="O896" s="3">
        <f t="shared" si="41"/>
        <v>12</v>
      </c>
      <c r="P896">
        <v>47913</v>
      </c>
      <c r="Q896">
        <f>Employee_Data[[#This Row],[Annual Salary]] * (1 + Employee_Data[[#This Row],[Bonus %]])</f>
        <v>47913</v>
      </c>
      <c r="R896">
        <v>0</v>
      </c>
      <c r="S896" t="s">
        <v>23</v>
      </c>
      <c r="T896" t="s">
        <v>24</v>
      </c>
      <c r="U896" s="1"/>
    </row>
    <row r="897" spans="1:21" x14ac:dyDescent="0.25">
      <c r="A897" t="s">
        <v>1358</v>
      </c>
      <c r="B897" t="s">
        <v>681</v>
      </c>
      <c r="C897" t="s">
        <v>453</v>
      </c>
      <c r="D897" t="str">
        <f>CONCATENATE(Employee_Data[[#This Row],[First Name]]," ",Employee_Data[[#This Row],[Last Name]])</f>
        <v>Julia Doan</v>
      </c>
      <c r="E897" t="s">
        <v>18</v>
      </c>
      <c r="F897">
        <v>53</v>
      </c>
      <c r="G897">
        <f>Constante!$A$2-Employee_Data[[#This Row],[Age]]</f>
        <v>12</v>
      </c>
      <c r="H897" t="s">
        <v>228</v>
      </c>
      <c r="I897" t="s">
        <v>76</v>
      </c>
      <c r="J897" t="s">
        <v>39</v>
      </c>
      <c r="K897" t="s">
        <v>31</v>
      </c>
      <c r="L897" s="1">
        <v>42985</v>
      </c>
      <c r="M897" s="2">
        <f t="shared" si="39"/>
        <v>2017</v>
      </c>
      <c r="N897" s="3">
        <f t="shared" si="40"/>
        <v>9</v>
      </c>
      <c r="O897" s="3">
        <f t="shared" si="41"/>
        <v>7</v>
      </c>
      <c r="P897">
        <v>46727</v>
      </c>
      <c r="Q897">
        <f>Employee_Data[[#This Row],[Annual Salary]] * (1 + Employee_Data[[#This Row],[Bonus %]])</f>
        <v>46727</v>
      </c>
      <c r="R897">
        <v>0</v>
      </c>
      <c r="S897" t="s">
        <v>23</v>
      </c>
      <c r="T897" t="s">
        <v>105</v>
      </c>
      <c r="U897" s="1">
        <v>43251</v>
      </c>
    </row>
    <row r="898" spans="1:21" x14ac:dyDescent="0.25">
      <c r="A898" t="s">
        <v>1359</v>
      </c>
      <c r="B898" t="s">
        <v>142</v>
      </c>
      <c r="C898" t="s">
        <v>75</v>
      </c>
      <c r="D898" t="str">
        <f>CONCATENATE(Employee_Data[[#This Row],[First Name]]," ",Employee_Data[[#This Row],[Last Name]])</f>
        <v>Dylan Ali</v>
      </c>
      <c r="E898" t="s">
        <v>28</v>
      </c>
      <c r="F898">
        <v>27</v>
      </c>
      <c r="G898">
        <f>Constante!$A$2-Employee_Data[[#This Row],[Age]]</f>
        <v>38</v>
      </c>
      <c r="H898" t="s">
        <v>19</v>
      </c>
      <c r="I898" t="s">
        <v>76</v>
      </c>
      <c r="J898" t="s">
        <v>39</v>
      </c>
      <c r="K898" t="s">
        <v>31</v>
      </c>
      <c r="L898" s="1">
        <v>44302</v>
      </c>
      <c r="M898" s="2">
        <f t="shared" ref="M898:M961" si="42">YEAR(L898)</f>
        <v>2021</v>
      </c>
      <c r="N898" s="3">
        <f t="shared" ref="N898:N961" si="43">MONTH(L898)</f>
        <v>4</v>
      </c>
      <c r="O898" s="3">
        <f t="shared" ref="O898:O961" si="44">DAY(L898)</f>
        <v>16</v>
      </c>
      <c r="P898">
        <v>1334</v>
      </c>
      <c r="Q898">
        <f>Employee_Data[[#This Row],[Annual Salary]] * (1 + Employee_Data[[#This Row],[Bonus %]])</f>
        <v>1480.7400000000002</v>
      </c>
      <c r="R898">
        <v>0.11</v>
      </c>
      <c r="S898" t="s">
        <v>23</v>
      </c>
      <c r="T898" t="s">
        <v>50</v>
      </c>
      <c r="U898" s="1"/>
    </row>
    <row r="899" spans="1:21" x14ac:dyDescent="0.25">
      <c r="A899" t="s">
        <v>1360</v>
      </c>
      <c r="B899" t="s">
        <v>872</v>
      </c>
      <c r="C899" t="s">
        <v>1122</v>
      </c>
      <c r="D899" t="str">
        <f>CONCATENATE(Employee_Data[[#This Row],[First Name]]," ",Employee_Data[[#This Row],[Last Name]])</f>
        <v>Eloise Trinh</v>
      </c>
      <c r="E899" t="s">
        <v>18</v>
      </c>
      <c r="F899">
        <v>39</v>
      </c>
      <c r="G899">
        <f>Constante!$A$2-Employee_Data[[#This Row],[Age]]</f>
        <v>26</v>
      </c>
      <c r="H899" t="s">
        <v>432</v>
      </c>
      <c r="I899" t="s">
        <v>20</v>
      </c>
      <c r="J899" t="s">
        <v>39</v>
      </c>
      <c r="K899" t="s">
        <v>31</v>
      </c>
      <c r="L899" s="1">
        <v>43943</v>
      </c>
      <c r="M899" s="2">
        <f t="shared" si="42"/>
        <v>2020</v>
      </c>
      <c r="N899" s="3">
        <f t="shared" si="43"/>
        <v>4</v>
      </c>
      <c r="O899" s="3">
        <f t="shared" si="44"/>
        <v>22</v>
      </c>
      <c r="P899">
        <v>90535</v>
      </c>
      <c r="Q899">
        <f>Employee_Data[[#This Row],[Annual Salary]] * (1 + Employee_Data[[#This Row],[Bonus %]])</f>
        <v>90535</v>
      </c>
      <c r="R899">
        <v>0</v>
      </c>
      <c r="S899" t="s">
        <v>23</v>
      </c>
      <c r="T899" t="s">
        <v>65</v>
      </c>
      <c r="U899" s="1"/>
    </row>
    <row r="900" spans="1:21" x14ac:dyDescent="0.25">
      <c r="A900" t="s">
        <v>1361</v>
      </c>
      <c r="B900" t="s">
        <v>142</v>
      </c>
      <c r="C900" t="s">
        <v>146</v>
      </c>
      <c r="D900" t="str">
        <f>CONCATENATE(Employee_Data[[#This Row],[First Name]]," ",Employee_Data[[#This Row],[Last Name]])</f>
        <v>Dylan Kumar</v>
      </c>
      <c r="E900" t="s">
        <v>28</v>
      </c>
      <c r="F900">
        <v>55</v>
      </c>
      <c r="G900">
        <f>Constante!$A$2-Employee_Data[[#This Row],[Age]]</f>
        <v>10</v>
      </c>
      <c r="H900" t="s">
        <v>49</v>
      </c>
      <c r="I900" t="s">
        <v>96</v>
      </c>
      <c r="J900" t="s">
        <v>39</v>
      </c>
      <c r="K900" t="s">
        <v>31</v>
      </c>
      <c r="L900" s="1">
        <v>38909</v>
      </c>
      <c r="M900" s="2">
        <f t="shared" si="42"/>
        <v>2006</v>
      </c>
      <c r="N900" s="3">
        <f t="shared" si="43"/>
        <v>7</v>
      </c>
      <c r="O900" s="3">
        <f t="shared" si="44"/>
        <v>11</v>
      </c>
      <c r="P900">
        <v>93343</v>
      </c>
      <c r="Q900">
        <f>Employee_Data[[#This Row],[Annual Salary]] * (1 + Employee_Data[[#This Row],[Bonus %]])</f>
        <v>93343</v>
      </c>
      <c r="R900">
        <v>0</v>
      </c>
      <c r="S900" t="s">
        <v>32</v>
      </c>
      <c r="T900" t="s">
        <v>33</v>
      </c>
      <c r="U900" s="1"/>
    </row>
    <row r="901" spans="1:21" x14ac:dyDescent="0.25">
      <c r="A901" t="s">
        <v>1359</v>
      </c>
      <c r="B901" t="s">
        <v>16</v>
      </c>
      <c r="C901" t="s">
        <v>53</v>
      </c>
      <c r="D901" t="str">
        <f>CONCATENATE(Employee_Data[[#This Row],[First Name]]," ",Employee_Data[[#This Row],[Last Name]])</f>
        <v>Emily Gupta</v>
      </c>
      <c r="E901" t="s">
        <v>18</v>
      </c>
      <c r="F901">
        <v>44</v>
      </c>
      <c r="G901">
        <f>Constante!$A$2-Employee_Data[[#This Row],[Age]]</f>
        <v>21</v>
      </c>
      <c r="H901" t="s">
        <v>204</v>
      </c>
      <c r="I901" t="s">
        <v>76</v>
      </c>
      <c r="J901" t="s">
        <v>56</v>
      </c>
      <c r="K901" t="s">
        <v>31</v>
      </c>
      <c r="L901" s="1">
        <v>38771</v>
      </c>
      <c r="M901" s="2">
        <f t="shared" si="42"/>
        <v>2006</v>
      </c>
      <c r="N901" s="3">
        <f t="shared" si="43"/>
        <v>2</v>
      </c>
      <c r="O901" s="3">
        <f t="shared" si="44"/>
        <v>23</v>
      </c>
      <c r="P901">
        <v>63705</v>
      </c>
      <c r="Q901">
        <f>Employee_Data[[#This Row],[Annual Salary]] * (1 + Employee_Data[[#This Row],[Bonus %]])</f>
        <v>63705</v>
      </c>
      <c r="R901">
        <v>0</v>
      </c>
      <c r="S901" t="s">
        <v>23</v>
      </c>
      <c r="T901" t="s">
        <v>65</v>
      </c>
      <c r="U901" s="1"/>
    </row>
    <row r="902" spans="1:21" x14ac:dyDescent="0.25">
      <c r="A902" t="s">
        <v>1362</v>
      </c>
      <c r="B902" t="s">
        <v>423</v>
      </c>
      <c r="C902" t="s">
        <v>116</v>
      </c>
      <c r="D902" t="str">
        <f>CONCATENATE(Employee_Data[[#This Row],[First Name]]," ",Employee_Data[[#This Row],[Last Name]])</f>
        <v>Silas Rivera</v>
      </c>
      <c r="E902" t="s">
        <v>28</v>
      </c>
      <c r="F902">
        <v>48</v>
      </c>
      <c r="G902">
        <f>Constante!$A$2-Employee_Data[[#This Row],[Age]]</f>
        <v>17</v>
      </c>
      <c r="H902" t="s">
        <v>95</v>
      </c>
      <c r="I902" t="s">
        <v>55</v>
      </c>
      <c r="J902" t="s">
        <v>56</v>
      </c>
      <c r="K902" t="s">
        <v>102</v>
      </c>
      <c r="L902" s="1">
        <v>36584</v>
      </c>
      <c r="M902" s="2">
        <f t="shared" si="42"/>
        <v>2000</v>
      </c>
      <c r="N902" s="3">
        <f t="shared" si="43"/>
        <v>2</v>
      </c>
      <c r="O902" s="3">
        <f t="shared" si="44"/>
        <v>28</v>
      </c>
      <c r="P902">
        <v>258081</v>
      </c>
      <c r="Q902">
        <f>Employee_Data[[#This Row],[Annual Salary]] * (1 + Employee_Data[[#This Row],[Bonus %]])</f>
        <v>335505.3</v>
      </c>
      <c r="R902">
        <v>0.3</v>
      </c>
      <c r="S902" t="s">
        <v>23</v>
      </c>
      <c r="T902" t="s">
        <v>41</v>
      </c>
      <c r="U902" s="1"/>
    </row>
    <row r="903" spans="1:21" x14ac:dyDescent="0.25">
      <c r="A903" t="s">
        <v>1363</v>
      </c>
      <c r="B903" t="s">
        <v>168</v>
      </c>
      <c r="C903" t="s">
        <v>44</v>
      </c>
      <c r="D903" t="str">
        <f>CONCATENATE(Employee_Data[[#This Row],[First Name]]," ",Employee_Data[[#This Row],[Last Name]])</f>
        <v>Jackson Jordan</v>
      </c>
      <c r="E903" t="s">
        <v>28</v>
      </c>
      <c r="F903">
        <v>48</v>
      </c>
      <c r="G903">
        <f>Constante!$A$2-Employee_Data[[#This Row],[Age]]</f>
        <v>17</v>
      </c>
      <c r="H903" t="s">
        <v>228</v>
      </c>
      <c r="I903" t="s">
        <v>76</v>
      </c>
      <c r="J903" t="s">
        <v>21</v>
      </c>
      <c r="K903" t="s">
        <v>22</v>
      </c>
      <c r="L903" s="1">
        <v>44095</v>
      </c>
      <c r="M903" s="2">
        <f t="shared" si="42"/>
        <v>2020</v>
      </c>
      <c r="N903" s="3">
        <f t="shared" si="43"/>
        <v>9</v>
      </c>
      <c r="O903" s="3">
        <f t="shared" si="44"/>
        <v>21</v>
      </c>
      <c r="P903">
        <v>54654</v>
      </c>
      <c r="Q903">
        <f>Employee_Data[[#This Row],[Annual Salary]] * (1 + Employee_Data[[#This Row],[Bonus %]])</f>
        <v>54654</v>
      </c>
      <c r="R903">
        <v>0</v>
      </c>
      <c r="S903" t="s">
        <v>23</v>
      </c>
      <c r="T903" t="s">
        <v>50</v>
      </c>
      <c r="U903" s="1"/>
    </row>
    <row r="904" spans="1:21" x14ac:dyDescent="0.25">
      <c r="A904" t="s">
        <v>1364</v>
      </c>
      <c r="B904" t="s">
        <v>713</v>
      </c>
      <c r="C904" t="s">
        <v>281</v>
      </c>
      <c r="D904" t="str">
        <f>CONCATENATE(Employee_Data[[#This Row],[First Name]]," ",Employee_Data[[#This Row],[Last Name]])</f>
        <v>Isaac Joseph</v>
      </c>
      <c r="E904" t="s">
        <v>28</v>
      </c>
      <c r="F904">
        <v>54</v>
      </c>
      <c r="G904">
        <f>Constante!$A$2-Employee_Data[[#This Row],[Age]]</f>
        <v>11</v>
      </c>
      <c r="H904" t="s">
        <v>64</v>
      </c>
      <c r="I904" t="s">
        <v>55</v>
      </c>
      <c r="J904" t="s">
        <v>30</v>
      </c>
      <c r="K904" t="s">
        <v>40</v>
      </c>
      <c r="L904" s="1">
        <v>36062</v>
      </c>
      <c r="M904" s="2">
        <f t="shared" si="42"/>
        <v>1998</v>
      </c>
      <c r="N904" s="3">
        <f t="shared" si="43"/>
        <v>9</v>
      </c>
      <c r="O904" s="3">
        <f t="shared" si="44"/>
        <v>24</v>
      </c>
      <c r="P904">
        <v>58006</v>
      </c>
      <c r="Q904">
        <f>Employee_Data[[#This Row],[Annual Salary]] * (1 + Employee_Data[[#This Row],[Bonus %]])</f>
        <v>58006</v>
      </c>
      <c r="R904">
        <v>0</v>
      </c>
      <c r="S904" t="s">
        <v>23</v>
      </c>
      <c r="T904" t="s">
        <v>24</v>
      </c>
      <c r="U904" s="1"/>
    </row>
    <row r="905" spans="1:21" x14ac:dyDescent="0.25">
      <c r="A905" t="s">
        <v>588</v>
      </c>
      <c r="B905" t="s">
        <v>684</v>
      </c>
      <c r="C905" t="s">
        <v>395</v>
      </c>
      <c r="D905" t="str">
        <f>CONCATENATE(Employee_Data[[#This Row],[First Name]]," ",Employee_Data[[#This Row],[Last Name]])</f>
        <v>Hailey Lai</v>
      </c>
      <c r="E905" t="s">
        <v>18</v>
      </c>
      <c r="F905">
        <v>42</v>
      </c>
      <c r="G905">
        <f>Constante!$A$2-Employee_Data[[#This Row],[Age]]</f>
        <v>23</v>
      </c>
      <c r="H905" t="s">
        <v>19</v>
      </c>
      <c r="I905" t="s">
        <v>38</v>
      </c>
      <c r="J905" t="s">
        <v>30</v>
      </c>
      <c r="K905" t="s">
        <v>31</v>
      </c>
      <c r="L905" s="1">
        <v>40620</v>
      </c>
      <c r="M905" s="2">
        <f t="shared" si="42"/>
        <v>2011</v>
      </c>
      <c r="N905" s="3">
        <f t="shared" si="43"/>
        <v>3</v>
      </c>
      <c r="O905" s="3">
        <f t="shared" si="44"/>
        <v>18</v>
      </c>
      <c r="P905">
        <v>150034</v>
      </c>
      <c r="Q905">
        <f>Employee_Data[[#This Row],[Annual Salary]] * (1 + Employee_Data[[#This Row],[Bonus %]])</f>
        <v>168038.08000000002</v>
      </c>
      <c r="R905">
        <v>0.12</v>
      </c>
      <c r="S905" t="s">
        <v>32</v>
      </c>
      <c r="T905" t="s">
        <v>140</v>
      </c>
      <c r="U905" s="1"/>
    </row>
    <row r="906" spans="1:21" x14ac:dyDescent="0.25">
      <c r="A906" t="s">
        <v>1325</v>
      </c>
      <c r="B906" t="s">
        <v>206</v>
      </c>
      <c r="C906" t="s">
        <v>427</v>
      </c>
      <c r="D906" t="str">
        <f>CONCATENATE(Employee_Data[[#This Row],[First Name]]," ",Employee_Data[[#This Row],[Last Name]])</f>
        <v>Leilani Thao</v>
      </c>
      <c r="E906" t="s">
        <v>18</v>
      </c>
      <c r="F906">
        <v>38</v>
      </c>
      <c r="G906">
        <f>Constante!$A$2-Employee_Data[[#This Row],[Age]]</f>
        <v>27</v>
      </c>
      <c r="H906" t="s">
        <v>37</v>
      </c>
      <c r="I906" t="s">
        <v>76</v>
      </c>
      <c r="J906" t="s">
        <v>39</v>
      </c>
      <c r="K906" t="s">
        <v>31</v>
      </c>
      <c r="L906" s="1">
        <v>39232</v>
      </c>
      <c r="M906" s="2">
        <f t="shared" si="42"/>
        <v>2007</v>
      </c>
      <c r="N906" s="3">
        <f t="shared" si="43"/>
        <v>5</v>
      </c>
      <c r="O906" s="3">
        <f t="shared" si="44"/>
        <v>30</v>
      </c>
      <c r="P906">
        <v>198562</v>
      </c>
      <c r="Q906">
        <f>Employee_Data[[#This Row],[Annual Salary]] * (1 + Employee_Data[[#This Row],[Bonus %]])</f>
        <v>242245.63999999998</v>
      </c>
      <c r="R906">
        <v>0.22</v>
      </c>
      <c r="S906" t="s">
        <v>23</v>
      </c>
      <c r="T906" t="s">
        <v>24</v>
      </c>
      <c r="U906" s="1"/>
    </row>
    <row r="907" spans="1:21" x14ac:dyDescent="0.25">
      <c r="A907" t="s">
        <v>1365</v>
      </c>
      <c r="B907" t="s">
        <v>71</v>
      </c>
      <c r="C907" t="s">
        <v>444</v>
      </c>
      <c r="D907" t="str">
        <f>CONCATENATE(Employee_Data[[#This Row],[First Name]]," ",Employee_Data[[#This Row],[Last Name]])</f>
        <v>Madeline Watson</v>
      </c>
      <c r="E907" t="s">
        <v>18</v>
      </c>
      <c r="F907">
        <v>40</v>
      </c>
      <c r="G907">
        <f>Constante!$A$2-Employee_Data[[#This Row],[Age]]</f>
        <v>25</v>
      </c>
      <c r="H907" t="s">
        <v>54</v>
      </c>
      <c r="I907" t="s">
        <v>55</v>
      </c>
      <c r="J907" t="s">
        <v>21</v>
      </c>
      <c r="K907" t="s">
        <v>22</v>
      </c>
      <c r="L907" s="1">
        <v>39960</v>
      </c>
      <c r="M907" s="2">
        <f t="shared" si="42"/>
        <v>2009</v>
      </c>
      <c r="N907" s="3">
        <f t="shared" si="43"/>
        <v>5</v>
      </c>
      <c r="O907" s="3">
        <f t="shared" si="44"/>
        <v>27</v>
      </c>
      <c r="P907">
        <v>62411</v>
      </c>
      <c r="Q907">
        <f>Employee_Data[[#This Row],[Annual Salary]] * (1 + Employee_Data[[#This Row],[Bonus %]])</f>
        <v>62411</v>
      </c>
      <c r="R907">
        <v>0</v>
      </c>
      <c r="S907" t="s">
        <v>23</v>
      </c>
      <c r="T907" t="s">
        <v>65</v>
      </c>
      <c r="U907" s="1">
        <v>44422</v>
      </c>
    </row>
    <row r="908" spans="1:21" x14ac:dyDescent="0.25">
      <c r="A908" t="s">
        <v>1366</v>
      </c>
      <c r="B908" t="s">
        <v>423</v>
      </c>
      <c r="C908" t="s">
        <v>165</v>
      </c>
      <c r="D908" t="str">
        <f>CONCATENATE(Employee_Data[[#This Row],[First Name]]," ",Employee_Data[[#This Row],[Last Name]])</f>
        <v>Silas Huang</v>
      </c>
      <c r="E908" t="s">
        <v>28</v>
      </c>
      <c r="F908">
        <v>57</v>
      </c>
      <c r="G908">
        <f>Constante!$A$2-Employee_Data[[#This Row],[Age]]</f>
        <v>8</v>
      </c>
      <c r="H908" t="s">
        <v>139</v>
      </c>
      <c r="I908" t="s">
        <v>81</v>
      </c>
      <c r="J908" t="s">
        <v>21</v>
      </c>
      <c r="K908" t="s">
        <v>31</v>
      </c>
      <c r="L908" s="1">
        <v>33612</v>
      </c>
      <c r="M908" s="2">
        <f t="shared" si="42"/>
        <v>1992</v>
      </c>
      <c r="N908" s="3">
        <f t="shared" si="43"/>
        <v>1</v>
      </c>
      <c r="O908" s="3">
        <f t="shared" si="44"/>
        <v>9</v>
      </c>
      <c r="P908">
        <v>111299</v>
      </c>
      <c r="Q908">
        <f>Employee_Data[[#This Row],[Annual Salary]] * (1 + Employee_Data[[#This Row],[Bonus %]])</f>
        <v>124654.88</v>
      </c>
      <c r="R908">
        <v>0.12</v>
      </c>
      <c r="S908" t="s">
        <v>23</v>
      </c>
      <c r="T908" t="s">
        <v>65</v>
      </c>
      <c r="U908" s="1"/>
    </row>
    <row r="909" spans="1:21" x14ac:dyDescent="0.25">
      <c r="A909" t="s">
        <v>1247</v>
      </c>
      <c r="B909" t="s">
        <v>209</v>
      </c>
      <c r="C909" t="s">
        <v>72</v>
      </c>
      <c r="D909" t="str">
        <f>CONCATENATE(Employee_Data[[#This Row],[First Name]]," ",Employee_Data[[#This Row],[Last Name]])</f>
        <v>Peyton Walker</v>
      </c>
      <c r="E909" t="s">
        <v>18</v>
      </c>
      <c r="F909">
        <v>43</v>
      </c>
      <c r="G909">
        <f>Constante!$A$2-Employee_Data[[#This Row],[Age]]</f>
        <v>22</v>
      </c>
      <c r="H909" t="s">
        <v>64</v>
      </c>
      <c r="I909" t="s">
        <v>96</v>
      </c>
      <c r="J909" t="s">
        <v>21</v>
      </c>
      <c r="K909" t="s">
        <v>40</v>
      </c>
      <c r="L909" s="1">
        <v>43659</v>
      </c>
      <c r="M909" s="2">
        <f t="shared" si="42"/>
        <v>2019</v>
      </c>
      <c r="N909" s="3">
        <f t="shared" si="43"/>
        <v>7</v>
      </c>
      <c r="O909" s="3">
        <f t="shared" si="44"/>
        <v>13</v>
      </c>
      <c r="P909">
        <v>41545</v>
      </c>
      <c r="Q909">
        <f>Employee_Data[[#This Row],[Annual Salary]] * (1 + Employee_Data[[#This Row],[Bonus %]])</f>
        <v>41545</v>
      </c>
      <c r="R909">
        <v>0</v>
      </c>
      <c r="S909" t="s">
        <v>23</v>
      </c>
      <c r="T909" t="s">
        <v>65</v>
      </c>
      <c r="U909" s="1"/>
    </row>
    <row r="910" spans="1:21" x14ac:dyDescent="0.25">
      <c r="A910" t="s">
        <v>1367</v>
      </c>
      <c r="B910" t="s">
        <v>498</v>
      </c>
      <c r="C910" t="s">
        <v>303</v>
      </c>
      <c r="D910" t="str">
        <f>CONCATENATE(Employee_Data[[#This Row],[First Name]]," ",Employee_Data[[#This Row],[Last Name]])</f>
        <v>Jeremiah Hernandez</v>
      </c>
      <c r="E910" t="s">
        <v>28</v>
      </c>
      <c r="F910">
        <v>26</v>
      </c>
      <c r="G910">
        <f>Constante!$A$2-Employee_Data[[#This Row],[Age]]</f>
        <v>39</v>
      </c>
      <c r="H910" t="s">
        <v>307</v>
      </c>
      <c r="I910" t="s">
        <v>20</v>
      </c>
      <c r="J910" t="s">
        <v>30</v>
      </c>
      <c r="K910" t="s">
        <v>102</v>
      </c>
      <c r="L910" s="1">
        <v>43569</v>
      </c>
      <c r="M910" s="2">
        <f t="shared" si="42"/>
        <v>2019</v>
      </c>
      <c r="N910" s="3">
        <f t="shared" si="43"/>
        <v>4</v>
      </c>
      <c r="O910" s="3">
        <f t="shared" si="44"/>
        <v>14</v>
      </c>
      <c r="P910">
        <v>74467</v>
      </c>
      <c r="Q910">
        <f>Employee_Data[[#This Row],[Annual Salary]] * (1 + Employee_Data[[#This Row],[Bonus %]])</f>
        <v>74467</v>
      </c>
      <c r="R910">
        <v>0</v>
      </c>
      <c r="S910" t="s">
        <v>23</v>
      </c>
      <c r="T910" t="s">
        <v>105</v>
      </c>
      <c r="U910" s="1">
        <v>44211</v>
      </c>
    </row>
    <row r="911" spans="1:21" x14ac:dyDescent="0.25">
      <c r="A911" t="s">
        <v>1321</v>
      </c>
      <c r="B911" t="s">
        <v>755</v>
      </c>
      <c r="C911" t="s">
        <v>190</v>
      </c>
      <c r="D911" t="str">
        <f>CONCATENATE(Employee_Data[[#This Row],[First Name]]," ",Employee_Data[[#This Row],[Last Name]])</f>
        <v>Jace Washington</v>
      </c>
      <c r="E911" t="s">
        <v>28</v>
      </c>
      <c r="F911">
        <v>44</v>
      </c>
      <c r="G911">
        <f>Constante!$A$2-Employee_Data[[#This Row],[Age]]</f>
        <v>21</v>
      </c>
      <c r="H911" t="s">
        <v>60</v>
      </c>
      <c r="I911" t="s">
        <v>69</v>
      </c>
      <c r="J911" t="s">
        <v>21</v>
      </c>
      <c r="K911" t="s">
        <v>40</v>
      </c>
      <c r="L911" s="1">
        <v>37296</v>
      </c>
      <c r="M911" s="2">
        <f t="shared" si="42"/>
        <v>2002</v>
      </c>
      <c r="N911" s="3">
        <f t="shared" si="43"/>
        <v>2</v>
      </c>
      <c r="O911" s="3">
        <f t="shared" si="44"/>
        <v>9</v>
      </c>
      <c r="P911">
        <v>117545</v>
      </c>
      <c r="Q911">
        <f>Employee_Data[[#This Row],[Annual Salary]] * (1 + Employee_Data[[#This Row],[Bonus %]])</f>
        <v>124597.70000000001</v>
      </c>
      <c r="R911">
        <v>0.06</v>
      </c>
      <c r="S911" t="s">
        <v>23</v>
      </c>
      <c r="T911" t="s">
        <v>50</v>
      </c>
      <c r="U911" s="1"/>
    </row>
    <row r="912" spans="1:21" x14ac:dyDescent="0.25">
      <c r="A912" t="s">
        <v>1368</v>
      </c>
      <c r="B912" t="s">
        <v>654</v>
      </c>
      <c r="C912" t="s">
        <v>1260</v>
      </c>
      <c r="D912" t="str">
        <f>CONCATENATE(Employee_Data[[#This Row],[First Name]]," ",Employee_Data[[#This Row],[Last Name]])</f>
        <v>Landon Kim</v>
      </c>
      <c r="E912" t="s">
        <v>28</v>
      </c>
      <c r="F912">
        <v>50</v>
      </c>
      <c r="G912">
        <f>Constante!$A$2-Employee_Data[[#This Row],[Age]]</f>
        <v>15</v>
      </c>
      <c r="H912" t="s">
        <v>60</v>
      </c>
      <c r="I912" t="s">
        <v>76</v>
      </c>
      <c r="J912" t="s">
        <v>39</v>
      </c>
      <c r="K912" t="s">
        <v>31</v>
      </c>
      <c r="L912" s="1">
        <v>40983</v>
      </c>
      <c r="M912" s="2">
        <f t="shared" si="42"/>
        <v>2012</v>
      </c>
      <c r="N912" s="3">
        <f t="shared" si="43"/>
        <v>3</v>
      </c>
      <c r="O912" s="3">
        <f t="shared" si="44"/>
        <v>15</v>
      </c>
      <c r="P912">
        <v>117226</v>
      </c>
      <c r="Q912">
        <f>Employee_Data[[#This Row],[Annual Salary]] * (1 + Employee_Data[[#This Row],[Bonus %]])</f>
        <v>126604.08</v>
      </c>
      <c r="R912">
        <v>0.08</v>
      </c>
      <c r="S912" t="s">
        <v>23</v>
      </c>
      <c r="T912" t="s">
        <v>50</v>
      </c>
      <c r="U912" s="1"/>
    </row>
    <row r="913" spans="1:21" x14ac:dyDescent="0.25">
      <c r="A913" t="s">
        <v>1369</v>
      </c>
      <c r="B913" t="s">
        <v>209</v>
      </c>
      <c r="C913" t="s">
        <v>751</v>
      </c>
      <c r="D913" t="str">
        <f>CONCATENATE(Employee_Data[[#This Row],[First Name]]," ",Employee_Data[[#This Row],[Last Name]])</f>
        <v>Peyton Vasquez</v>
      </c>
      <c r="E913" t="s">
        <v>18</v>
      </c>
      <c r="F913">
        <v>26</v>
      </c>
      <c r="G913">
        <f>Constante!$A$2-Employee_Data[[#This Row],[Age]]</f>
        <v>39</v>
      </c>
      <c r="H913" t="s">
        <v>64</v>
      </c>
      <c r="I913" t="s">
        <v>69</v>
      </c>
      <c r="J913" t="s">
        <v>56</v>
      </c>
      <c r="K913" t="s">
        <v>102</v>
      </c>
      <c r="L913" s="1">
        <v>43489</v>
      </c>
      <c r="M913" s="2">
        <f t="shared" si="42"/>
        <v>2019</v>
      </c>
      <c r="N913" s="3">
        <f t="shared" si="43"/>
        <v>1</v>
      </c>
      <c r="O913" s="3">
        <f t="shared" si="44"/>
        <v>24</v>
      </c>
      <c r="P913">
        <v>55767</v>
      </c>
      <c r="Q913">
        <f>Employee_Data[[#This Row],[Annual Salary]] * (1 + Employee_Data[[#This Row],[Bonus %]])</f>
        <v>55767</v>
      </c>
      <c r="R913">
        <v>0</v>
      </c>
      <c r="S913" t="s">
        <v>23</v>
      </c>
      <c r="T913" t="s">
        <v>50</v>
      </c>
      <c r="U913" s="1"/>
    </row>
    <row r="914" spans="1:21" x14ac:dyDescent="0.25">
      <c r="A914" t="s">
        <v>1370</v>
      </c>
      <c r="B914" t="s">
        <v>496</v>
      </c>
      <c r="C914" t="s">
        <v>695</v>
      </c>
      <c r="D914" t="str">
        <f>CONCATENATE(Employee_Data[[#This Row],[First Name]]," ",Employee_Data[[#This Row],[Last Name]])</f>
        <v>Charlotte Baker</v>
      </c>
      <c r="E914" t="s">
        <v>18</v>
      </c>
      <c r="F914">
        <v>29</v>
      </c>
      <c r="G914">
        <f>Constante!$A$2-Employee_Data[[#This Row],[Age]]</f>
        <v>36</v>
      </c>
      <c r="H914" t="s">
        <v>153</v>
      </c>
      <c r="I914" t="s">
        <v>55</v>
      </c>
      <c r="J914" t="s">
        <v>30</v>
      </c>
      <c r="K914" t="s">
        <v>40</v>
      </c>
      <c r="L914" s="1">
        <v>42691</v>
      </c>
      <c r="M914" s="2">
        <f t="shared" si="42"/>
        <v>2016</v>
      </c>
      <c r="N914" s="3">
        <f t="shared" si="43"/>
        <v>11</v>
      </c>
      <c r="O914" s="3">
        <f t="shared" si="44"/>
        <v>17</v>
      </c>
      <c r="P914">
        <v>6093</v>
      </c>
      <c r="Q914">
        <f>Employee_Data[[#This Row],[Annual Salary]] * (1 + Employee_Data[[#This Row],[Bonus %]])</f>
        <v>6093</v>
      </c>
      <c r="R914">
        <v>0</v>
      </c>
      <c r="S914" t="s">
        <v>23</v>
      </c>
      <c r="T914" t="s">
        <v>47</v>
      </c>
      <c r="U914" s="1"/>
    </row>
    <row r="915" spans="1:21" x14ac:dyDescent="0.25">
      <c r="A915" t="s">
        <v>1371</v>
      </c>
      <c r="B915" t="s">
        <v>384</v>
      </c>
      <c r="C915" t="s">
        <v>1372</v>
      </c>
      <c r="D915" t="str">
        <f>CONCATENATE(Employee_Data[[#This Row],[First Name]]," ",Employee_Data[[#This Row],[Last Name]])</f>
        <v>Elena Mendoza</v>
      </c>
      <c r="E915" t="s">
        <v>18</v>
      </c>
      <c r="F915">
        <v>27</v>
      </c>
      <c r="G915">
        <f>Constante!$A$2-Employee_Data[[#This Row],[Age]]</f>
        <v>38</v>
      </c>
      <c r="H915" t="s">
        <v>37</v>
      </c>
      <c r="I915" t="s">
        <v>55</v>
      </c>
      <c r="J915" t="s">
        <v>39</v>
      </c>
      <c r="K915" t="s">
        <v>102</v>
      </c>
      <c r="L915" s="1">
        <v>43397</v>
      </c>
      <c r="M915" s="2">
        <f t="shared" si="42"/>
        <v>2018</v>
      </c>
      <c r="N915" s="3">
        <f t="shared" si="43"/>
        <v>10</v>
      </c>
      <c r="O915" s="3">
        <f t="shared" si="44"/>
        <v>24</v>
      </c>
      <c r="P915">
        <v>154973</v>
      </c>
      <c r="Q915">
        <f>Employee_Data[[#This Row],[Annual Salary]] * (1 + Employee_Data[[#This Row],[Bonus %]])</f>
        <v>199915.17</v>
      </c>
      <c r="R915">
        <v>0.28999999999999998</v>
      </c>
      <c r="S915" t="s">
        <v>112</v>
      </c>
      <c r="T915" t="s">
        <v>265</v>
      </c>
      <c r="U915" s="1"/>
    </row>
    <row r="916" spans="1:21" x14ac:dyDescent="0.25">
      <c r="A916" t="s">
        <v>1373</v>
      </c>
      <c r="B916" t="s">
        <v>359</v>
      </c>
      <c r="C916" t="s">
        <v>942</v>
      </c>
      <c r="D916" t="str">
        <f>CONCATENATE(Employee_Data[[#This Row],[First Name]]," ",Employee_Data[[#This Row],[Last Name]])</f>
        <v>Nova Lin</v>
      </c>
      <c r="E916" t="s">
        <v>18</v>
      </c>
      <c r="F916">
        <v>33</v>
      </c>
      <c r="G916">
        <f>Constante!$A$2-Employee_Data[[#This Row],[Age]]</f>
        <v>32</v>
      </c>
      <c r="H916" t="s">
        <v>254</v>
      </c>
      <c r="I916" t="s">
        <v>20</v>
      </c>
      <c r="J916" t="s">
        <v>30</v>
      </c>
      <c r="K916" t="s">
        <v>31</v>
      </c>
      <c r="L916" s="1">
        <v>43029</v>
      </c>
      <c r="M916" s="2">
        <f t="shared" si="42"/>
        <v>2017</v>
      </c>
      <c r="N916" s="3">
        <f t="shared" si="43"/>
        <v>10</v>
      </c>
      <c r="O916" s="3">
        <f t="shared" si="44"/>
        <v>21</v>
      </c>
      <c r="P916">
        <v>69332</v>
      </c>
      <c r="Q916">
        <f>Employee_Data[[#This Row],[Annual Salary]] * (1 + Employee_Data[[#This Row],[Bonus %]])</f>
        <v>69332</v>
      </c>
      <c r="R916">
        <v>0</v>
      </c>
      <c r="S916" t="s">
        <v>23</v>
      </c>
      <c r="T916" t="s">
        <v>105</v>
      </c>
      <c r="U916" s="1"/>
    </row>
    <row r="917" spans="1:21" x14ac:dyDescent="0.25">
      <c r="A917" t="s">
        <v>1374</v>
      </c>
      <c r="B917" t="s">
        <v>347</v>
      </c>
      <c r="C917" t="s">
        <v>352</v>
      </c>
      <c r="D917" t="str">
        <f>CONCATENATE(Employee_Data[[#This Row],[First Name]]," ",Employee_Data[[#This Row],[Last Name]])</f>
        <v>Ivy Desai</v>
      </c>
      <c r="E917" t="s">
        <v>18</v>
      </c>
      <c r="F917">
        <v>59</v>
      </c>
      <c r="G917">
        <f>Constante!$A$2-Employee_Data[[#This Row],[Age]]</f>
        <v>6</v>
      </c>
      <c r="H917" t="s">
        <v>80</v>
      </c>
      <c r="I917" t="s">
        <v>81</v>
      </c>
      <c r="J917" t="s">
        <v>21</v>
      </c>
      <c r="K917" t="s">
        <v>31</v>
      </c>
      <c r="L917" s="1">
        <v>36990</v>
      </c>
      <c r="M917" s="2">
        <f t="shared" si="42"/>
        <v>2001</v>
      </c>
      <c r="N917" s="3">
        <f t="shared" si="43"/>
        <v>4</v>
      </c>
      <c r="O917" s="3">
        <f t="shared" si="44"/>
        <v>9</v>
      </c>
      <c r="P917">
        <v>119699</v>
      </c>
      <c r="Q917">
        <f>Employee_Data[[#This Row],[Annual Salary]] * (1 + Employee_Data[[#This Row],[Bonus %]])</f>
        <v>119699</v>
      </c>
      <c r="R917">
        <v>0</v>
      </c>
      <c r="S917" t="s">
        <v>32</v>
      </c>
      <c r="T917" t="s">
        <v>88</v>
      </c>
      <c r="U917" s="1"/>
    </row>
    <row r="918" spans="1:21" x14ac:dyDescent="0.25">
      <c r="A918" t="s">
        <v>1375</v>
      </c>
      <c r="B918" t="s">
        <v>802</v>
      </c>
      <c r="C918" t="s">
        <v>640</v>
      </c>
      <c r="D918" t="str">
        <f>CONCATENATE(Employee_Data[[#This Row],[First Name]]," ",Employee_Data[[#This Row],[Last Name]])</f>
        <v>Josephine Acosta</v>
      </c>
      <c r="E918" t="s">
        <v>18</v>
      </c>
      <c r="F918">
        <v>40</v>
      </c>
      <c r="G918">
        <f>Constante!$A$2-Employee_Data[[#This Row],[Age]]</f>
        <v>25</v>
      </c>
      <c r="H918" t="s">
        <v>37</v>
      </c>
      <c r="I918" t="s">
        <v>76</v>
      </c>
      <c r="J918" t="s">
        <v>39</v>
      </c>
      <c r="K918" t="s">
        <v>102</v>
      </c>
      <c r="L918" s="1">
        <v>44094</v>
      </c>
      <c r="M918" s="2">
        <f t="shared" si="42"/>
        <v>2020</v>
      </c>
      <c r="N918" s="3">
        <f t="shared" si="43"/>
        <v>9</v>
      </c>
      <c r="O918" s="3">
        <f t="shared" si="44"/>
        <v>20</v>
      </c>
      <c r="P918">
        <v>198176</v>
      </c>
      <c r="Q918">
        <f>Employee_Data[[#This Row],[Annual Salary]] * (1 + Employee_Data[[#This Row],[Bonus %]])</f>
        <v>231865.91999999998</v>
      </c>
      <c r="R918">
        <v>0.17</v>
      </c>
      <c r="S918" t="s">
        <v>112</v>
      </c>
      <c r="T918" t="s">
        <v>113</v>
      </c>
      <c r="U918" s="1"/>
    </row>
    <row r="919" spans="1:21" x14ac:dyDescent="0.25">
      <c r="A919" t="s">
        <v>1376</v>
      </c>
      <c r="B919" t="s">
        <v>160</v>
      </c>
      <c r="C919" t="s">
        <v>939</v>
      </c>
      <c r="D919" t="str">
        <f>CONCATENATE(Employee_Data[[#This Row],[First Name]]," ",Employee_Data[[#This Row],[Last Name]])</f>
        <v>Nora Nunez</v>
      </c>
      <c r="E919" t="s">
        <v>18</v>
      </c>
      <c r="F919">
        <v>45</v>
      </c>
      <c r="G919">
        <f>Constante!$A$2-Employee_Data[[#This Row],[Age]]</f>
        <v>20</v>
      </c>
      <c r="H919" t="s">
        <v>153</v>
      </c>
      <c r="I919" t="s">
        <v>38</v>
      </c>
      <c r="J919" t="s">
        <v>21</v>
      </c>
      <c r="K919" t="s">
        <v>102</v>
      </c>
      <c r="L919" s="1">
        <v>41127</v>
      </c>
      <c r="M919" s="2">
        <f t="shared" si="42"/>
        <v>2012</v>
      </c>
      <c r="N919" s="3">
        <f t="shared" si="43"/>
        <v>8</v>
      </c>
      <c r="O919" s="3">
        <f t="shared" si="44"/>
        <v>6</v>
      </c>
      <c r="P919">
        <v>58586</v>
      </c>
      <c r="Q919">
        <f>Employee_Data[[#This Row],[Annual Salary]] * (1 + Employee_Data[[#This Row],[Bonus %]])</f>
        <v>58586</v>
      </c>
      <c r="R919">
        <v>0</v>
      </c>
      <c r="S919" t="s">
        <v>112</v>
      </c>
      <c r="T919" t="s">
        <v>265</v>
      </c>
      <c r="U919" s="1"/>
    </row>
    <row r="920" spans="1:21" x14ac:dyDescent="0.25">
      <c r="A920" t="s">
        <v>1377</v>
      </c>
      <c r="B920" t="s">
        <v>502</v>
      </c>
      <c r="C920" t="s">
        <v>693</v>
      </c>
      <c r="D920" t="str">
        <f>CONCATENATE(Employee_Data[[#This Row],[First Name]]," ",Employee_Data[[#This Row],[Last Name]])</f>
        <v>Caleb Xiong</v>
      </c>
      <c r="E920" t="s">
        <v>28</v>
      </c>
      <c r="F920">
        <v>38</v>
      </c>
      <c r="G920">
        <f>Constante!$A$2-Employee_Data[[#This Row],[Age]]</f>
        <v>27</v>
      </c>
      <c r="H920" t="s">
        <v>355</v>
      </c>
      <c r="I920" t="s">
        <v>55</v>
      </c>
      <c r="J920" t="s">
        <v>56</v>
      </c>
      <c r="K920" t="s">
        <v>31</v>
      </c>
      <c r="L920" s="1">
        <v>40875</v>
      </c>
      <c r="M920" s="2">
        <f t="shared" si="42"/>
        <v>2011</v>
      </c>
      <c r="N920" s="3">
        <f t="shared" si="43"/>
        <v>11</v>
      </c>
      <c r="O920" s="3">
        <f t="shared" si="44"/>
        <v>28</v>
      </c>
      <c r="P920">
        <v>7401</v>
      </c>
      <c r="Q920">
        <f>Employee_Data[[#This Row],[Annual Salary]] * (1 + Employee_Data[[#This Row],[Bonus %]])</f>
        <v>7401</v>
      </c>
      <c r="R920">
        <v>0</v>
      </c>
      <c r="S920" t="s">
        <v>23</v>
      </c>
      <c r="T920" t="s">
        <v>41</v>
      </c>
      <c r="U920" s="1"/>
    </row>
    <row r="921" spans="1:21" x14ac:dyDescent="0.25">
      <c r="A921" t="s">
        <v>1378</v>
      </c>
      <c r="B921" t="s">
        <v>450</v>
      </c>
      <c r="C921" t="s">
        <v>1379</v>
      </c>
      <c r="D921" t="str">
        <f>CONCATENATE(Employee_Data[[#This Row],[First Name]]," ",Employee_Data[[#This Row],[Last Name]])</f>
        <v>Henry Green</v>
      </c>
      <c r="E921" t="s">
        <v>28</v>
      </c>
      <c r="F921">
        <v>32</v>
      </c>
      <c r="G921">
        <f>Constante!$A$2-Employee_Data[[#This Row],[Age]]</f>
        <v>33</v>
      </c>
      <c r="H921" t="s">
        <v>355</v>
      </c>
      <c r="I921" t="s">
        <v>55</v>
      </c>
      <c r="J921" t="s">
        <v>39</v>
      </c>
      <c r="K921" t="s">
        <v>40</v>
      </c>
      <c r="L921" s="1">
        <v>43864</v>
      </c>
      <c r="M921" s="2">
        <f t="shared" si="42"/>
        <v>2020</v>
      </c>
      <c r="N921" s="3">
        <f t="shared" si="43"/>
        <v>2</v>
      </c>
      <c r="O921" s="3">
        <f t="shared" si="44"/>
        <v>3</v>
      </c>
      <c r="P921">
        <v>96598</v>
      </c>
      <c r="Q921">
        <f>Employee_Data[[#This Row],[Annual Salary]] * (1 + Employee_Data[[#This Row],[Bonus %]])</f>
        <v>96598</v>
      </c>
      <c r="R921">
        <v>0</v>
      </c>
      <c r="S921" t="s">
        <v>23</v>
      </c>
      <c r="T921" t="s">
        <v>50</v>
      </c>
      <c r="U921" s="1"/>
    </row>
    <row r="922" spans="1:21" x14ac:dyDescent="0.25">
      <c r="A922" t="s">
        <v>1183</v>
      </c>
      <c r="B922" t="s">
        <v>935</v>
      </c>
      <c r="C922" t="s">
        <v>609</v>
      </c>
      <c r="D922" t="str">
        <f>CONCATENATE(Employee_Data[[#This Row],[First Name]]," ",Employee_Data[[#This Row],[Last Name]])</f>
        <v>Madelyn Chan</v>
      </c>
      <c r="E922" t="s">
        <v>18</v>
      </c>
      <c r="F922">
        <v>64</v>
      </c>
      <c r="G922">
        <f>Constante!$A$2-Employee_Data[[#This Row],[Age]]</f>
        <v>1</v>
      </c>
      <c r="H922" t="s">
        <v>60</v>
      </c>
      <c r="I922" t="s">
        <v>55</v>
      </c>
      <c r="J922" t="s">
        <v>39</v>
      </c>
      <c r="K922" t="s">
        <v>31</v>
      </c>
      <c r="L922" s="1">
        <v>37762</v>
      </c>
      <c r="M922" s="2">
        <f t="shared" si="42"/>
        <v>2003</v>
      </c>
      <c r="N922" s="3">
        <f t="shared" si="43"/>
        <v>5</v>
      </c>
      <c r="O922" s="3">
        <f t="shared" si="44"/>
        <v>21</v>
      </c>
      <c r="P922">
        <v>106444</v>
      </c>
      <c r="Q922">
        <f>Employee_Data[[#This Row],[Annual Salary]] * (1 + Employee_Data[[#This Row],[Bonus %]])</f>
        <v>111766.20000000001</v>
      </c>
      <c r="R922">
        <v>0.05</v>
      </c>
      <c r="S922" t="s">
        <v>23</v>
      </c>
      <c r="T922" t="s">
        <v>50</v>
      </c>
      <c r="U922" s="1"/>
    </row>
    <row r="923" spans="1:21" x14ac:dyDescent="0.25">
      <c r="A923" t="s">
        <v>1380</v>
      </c>
      <c r="B923" t="s">
        <v>152</v>
      </c>
      <c r="C923" t="s">
        <v>626</v>
      </c>
      <c r="D923" t="str">
        <f>CONCATENATE(Employee_Data[[#This Row],[First Name]]," ",Employee_Data[[#This Row],[Last Name]])</f>
        <v>Angel Delgado</v>
      </c>
      <c r="E923" t="s">
        <v>28</v>
      </c>
      <c r="F923">
        <v>31</v>
      </c>
      <c r="G923">
        <f>Constante!$A$2-Employee_Data[[#This Row],[Age]]</f>
        <v>34</v>
      </c>
      <c r="H923" t="s">
        <v>37</v>
      </c>
      <c r="I923" t="s">
        <v>38</v>
      </c>
      <c r="J923" t="s">
        <v>56</v>
      </c>
      <c r="K923" t="s">
        <v>102</v>
      </c>
      <c r="L923" s="1">
        <v>42957</v>
      </c>
      <c r="M923" s="2">
        <f t="shared" si="42"/>
        <v>2017</v>
      </c>
      <c r="N923" s="3">
        <f t="shared" si="43"/>
        <v>8</v>
      </c>
      <c r="O923" s="3">
        <f t="shared" si="44"/>
        <v>10</v>
      </c>
      <c r="P923">
        <v>156931</v>
      </c>
      <c r="Q923">
        <f>Employee_Data[[#This Row],[Annual Salary]] * (1 + Employee_Data[[#This Row],[Bonus %]])</f>
        <v>200871.67999999999</v>
      </c>
      <c r="R923">
        <v>0.28000000000000003</v>
      </c>
      <c r="S923" t="s">
        <v>23</v>
      </c>
      <c r="T923" t="s">
        <v>24</v>
      </c>
      <c r="U923" s="1"/>
    </row>
    <row r="924" spans="1:21" x14ac:dyDescent="0.25">
      <c r="A924" t="s">
        <v>1381</v>
      </c>
      <c r="B924" t="s">
        <v>320</v>
      </c>
      <c r="C924" t="s">
        <v>544</v>
      </c>
      <c r="D924" t="str">
        <f>CONCATENATE(Employee_Data[[#This Row],[First Name]]," ",Employee_Data[[#This Row],[Last Name]])</f>
        <v>Mia Herrera</v>
      </c>
      <c r="E924" t="s">
        <v>18</v>
      </c>
      <c r="F924">
        <v>43</v>
      </c>
      <c r="G924">
        <f>Constante!$A$2-Employee_Data[[#This Row],[Age]]</f>
        <v>22</v>
      </c>
      <c r="H924" t="s">
        <v>37</v>
      </c>
      <c r="I924" t="s">
        <v>96</v>
      </c>
      <c r="J924" t="s">
        <v>21</v>
      </c>
      <c r="K924" t="s">
        <v>102</v>
      </c>
      <c r="L924" s="1">
        <v>41928</v>
      </c>
      <c r="M924" s="2">
        <f t="shared" si="42"/>
        <v>2014</v>
      </c>
      <c r="N924" s="3">
        <f t="shared" si="43"/>
        <v>10</v>
      </c>
      <c r="O924" s="3">
        <f t="shared" si="44"/>
        <v>16</v>
      </c>
      <c r="P924">
        <v>17136</v>
      </c>
      <c r="Q924">
        <f>Employee_Data[[#This Row],[Annual Salary]] * (1 + Employee_Data[[#This Row],[Bonus %]])</f>
        <v>21077.279999999999</v>
      </c>
      <c r="R924">
        <v>0.23</v>
      </c>
      <c r="S924" t="s">
        <v>112</v>
      </c>
      <c r="T924" t="s">
        <v>113</v>
      </c>
      <c r="U924" s="1"/>
    </row>
    <row r="925" spans="1:21" x14ac:dyDescent="0.25">
      <c r="A925" t="s">
        <v>1382</v>
      </c>
      <c r="B925" t="s">
        <v>209</v>
      </c>
      <c r="C925" t="s">
        <v>866</v>
      </c>
      <c r="D925" t="str">
        <f>CONCATENATE(Employee_Data[[#This Row],[First Name]]," ",Employee_Data[[#This Row],[Last Name]])</f>
        <v>Peyton Harris</v>
      </c>
      <c r="E925" t="s">
        <v>18</v>
      </c>
      <c r="F925">
        <v>45</v>
      </c>
      <c r="G925">
        <f>Constante!$A$2-Employee_Data[[#This Row],[Age]]</f>
        <v>20</v>
      </c>
      <c r="H925" t="s">
        <v>162</v>
      </c>
      <c r="I925" t="s">
        <v>20</v>
      </c>
      <c r="J925" t="s">
        <v>21</v>
      </c>
      <c r="K925" t="s">
        <v>40</v>
      </c>
      <c r="L925" s="1">
        <v>39908</v>
      </c>
      <c r="M925" s="2">
        <f t="shared" si="42"/>
        <v>2009</v>
      </c>
      <c r="N925" s="3">
        <f t="shared" si="43"/>
        <v>4</v>
      </c>
      <c r="O925" s="3">
        <f t="shared" si="44"/>
        <v>5</v>
      </c>
      <c r="P925">
        <v>64505</v>
      </c>
      <c r="Q925">
        <f>Employee_Data[[#This Row],[Annual Salary]] * (1 + Employee_Data[[#This Row],[Bonus %]])</f>
        <v>64505</v>
      </c>
      <c r="R925">
        <v>0</v>
      </c>
      <c r="S925" t="s">
        <v>23</v>
      </c>
      <c r="T925" t="s">
        <v>65</v>
      </c>
      <c r="U925" s="1"/>
    </row>
    <row r="926" spans="1:21" x14ac:dyDescent="0.25">
      <c r="A926" t="s">
        <v>1383</v>
      </c>
      <c r="B926" t="s">
        <v>104</v>
      </c>
      <c r="C926" t="s">
        <v>544</v>
      </c>
      <c r="D926" t="str">
        <f>CONCATENATE(Employee_Data[[#This Row],[First Name]]," ",Employee_Data[[#This Row],[Last Name]])</f>
        <v>David Herrera</v>
      </c>
      <c r="E926" t="s">
        <v>28</v>
      </c>
      <c r="F926">
        <v>32</v>
      </c>
      <c r="G926">
        <f>Constante!$A$2-Employee_Data[[#This Row],[Age]]</f>
        <v>33</v>
      </c>
      <c r="H926" t="s">
        <v>139</v>
      </c>
      <c r="I926" t="s">
        <v>81</v>
      </c>
      <c r="J926" t="s">
        <v>39</v>
      </c>
      <c r="K926" t="s">
        <v>102</v>
      </c>
      <c r="L926" s="1">
        <v>44478</v>
      </c>
      <c r="M926" s="2">
        <f t="shared" si="42"/>
        <v>2021</v>
      </c>
      <c r="N926" s="3">
        <f t="shared" si="43"/>
        <v>10</v>
      </c>
      <c r="O926" s="3">
        <f t="shared" si="44"/>
        <v>9</v>
      </c>
      <c r="P926">
        <v>102298</v>
      </c>
      <c r="Q926">
        <f>Employee_Data[[#This Row],[Annual Salary]] * (1 + Employee_Data[[#This Row],[Bonus %]])</f>
        <v>115596.73999999999</v>
      </c>
      <c r="R926">
        <v>0.13</v>
      </c>
      <c r="S926" t="s">
        <v>112</v>
      </c>
      <c r="T926" t="s">
        <v>119</v>
      </c>
      <c r="U926" s="1"/>
    </row>
    <row r="927" spans="1:21" x14ac:dyDescent="0.25">
      <c r="A927" t="s">
        <v>1384</v>
      </c>
      <c r="B927" t="s">
        <v>439</v>
      </c>
      <c r="C927" t="s">
        <v>930</v>
      </c>
      <c r="D927" t="str">
        <f>CONCATENATE(Employee_Data[[#This Row],[First Name]]," ",Employee_Data[[#This Row],[Last Name]])</f>
        <v>Avery Dominguez</v>
      </c>
      <c r="E927" t="s">
        <v>18</v>
      </c>
      <c r="F927">
        <v>27</v>
      </c>
      <c r="G927">
        <f>Constante!$A$2-Employee_Data[[#This Row],[Age]]</f>
        <v>38</v>
      </c>
      <c r="H927" t="s">
        <v>19</v>
      </c>
      <c r="I927" t="s">
        <v>55</v>
      </c>
      <c r="J927" t="s">
        <v>56</v>
      </c>
      <c r="K927" t="s">
        <v>102</v>
      </c>
      <c r="L927" s="1">
        <v>43721</v>
      </c>
      <c r="M927" s="2">
        <f t="shared" si="42"/>
        <v>2019</v>
      </c>
      <c r="N927" s="3">
        <f t="shared" si="43"/>
        <v>9</v>
      </c>
      <c r="O927" s="3">
        <f t="shared" si="44"/>
        <v>13</v>
      </c>
      <c r="P927">
        <v>133297</v>
      </c>
      <c r="Q927">
        <f>Employee_Data[[#This Row],[Annual Salary]] * (1 + Employee_Data[[#This Row],[Bonus %]])</f>
        <v>150625.60999999999</v>
      </c>
      <c r="R927">
        <v>0.13</v>
      </c>
      <c r="S927" t="s">
        <v>112</v>
      </c>
      <c r="T927" t="s">
        <v>119</v>
      </c>
      <c r="U927" s="1"/>
    </row>
    <row r="928" spans="1:21" x14ac:dyDescent="0.25">
      <c r="A928" t="s">
        <v>1385</v>
      </c>
      <c r="B928" t="s">
        <v>787</v>
      </c>
      <c r="C928" t="s">
        <v>435</v>
      </c>
      <c r="D928" t="str">
        <f>CONCATENATE(Employee_Data[[#This Row],[First Name]]," ",Employee_Data[[#This Row],[Last Name]])</f>
        <v>Grace Carter</v>
      </c>
      <c r="E928" t="s">
        <v>18</v>
      </c>
      <c r="F928">
        <v>25</v>
      </c>
      <c r="G928">
        <f>Constante!$A$2-Employee_Data[[#This Row],[Age]]</f>
        <v>40</v>
      </c>
      <c r="H928" t="s">
        <v>19</v>
      </c>
      <c r="I928" t="s">
        <v>76</v>
      </c>
      <c r="J928" t="s">
        <v>39</v>
      </c>
      <c r="K928" t="s">
        <v>22</v>
      </c>
      <c r="L928" s="1">
        <v>44272</v>
      </c>
      <c r="M928" s="2">
        <f t="shared" si="42"/>
        <v>2021</v>
      </c>
      <c r="N928" s="3">
        <f t="shared" si="43"/>
        <v>3</v>
      </c>
      <c r="O928" s="3">
        <f t="shared" si="44"/>
        <v>17</v>
      </c>
      <c r="P928">
        <v>15508</v>
      </c>
      <c r="Q928">
        <f>Employee_Data[[#This Row],[Annual Salary]] * (1 + Employee_Data[[#This Row],[Bonus %]])</f>
        <v>17058.800000000003</v>
      </c>
      <c r="R928">
        <v>0.1</v>
      </c>
      <c r="S928" t="s">
        <v>23</v>
      </c>
      <c r="T928" t="s">
        <v>47</v>
      </c>
      <c r="U928" s="1"/>
    </row>
    <row r="929" spans="1:21" x14ac:dyDescent="0.25">
      <c r="A929" t="s">
        <v>1386</v>
      </c>
      <c r="B929" t="s">
        <v>285</v>
      </c>
      <c r="C929" t="s">
        <v>1126</v>
      </c>
      <c r="D929" t="str">
        <f>CONCATENATE(Employee_Data[[#This Row],[First Name]]," ",Employee_Data[[#This Row],[Last Name]])</f>
        <v>Parker Allen</v>
      </c>
      <c r="E929" t="s">
        <v>28</v>
      </c>
      <c r="F929">
        <v>31</v>
      </c>
      <c r="G929">
        <f>Constante!$A$2-Employee_Data[[#This Row],[Age]]</f>
        <v>34</v>
      </c>
      <c r="H929" t="s">
        <v>49</v>
      </c>
      <c r="I929" t="s">
        <v>55</v>
      </c>
      <c r="J929" t="s">
        <v>39</v>
      </c>
      <c r="K929" t="s">
        <v>40</v>
      </c>
      <c r="L929" s="1">
        <v>43325</v>
      </c>
      <c r="M929" s="2">
        <f t="shared" si="42"/>
        <v>2018</v>
      </c>
      <c r="N929" s="3">
        <f t="shared" si="43"/>
        <v>8</v>
      </c>
      <c r="O929" s="3">
        <f t="shared" si="44"/>
        <v>13</v>
      </c>
      <c r="P929">
        <v>81828</v>
      </c>
      <c r="Q929">
        <f>Employee_Data[[#This Row],[Annual Salary]] * (1 + Employee_Data[[#This Row],[Bonus %]])</f>
        <v>81828</v>
      </c>
      <c r="R929">
        <v>0</v>
      </c>
      <c r="S929" t="s">
        <v>23</v>
      </c>
      <c r="T929" t="s">
        <v>65</v>
      </c>
      <c r="U929" s="1"/>
    </row>
    <row r="930" spans="1:21" x14ac:dyDescent="0.25">
      <c r="A930" t="s">
        <v>1387</v>
      </c>
      <c r="B930" t="s">
        <v>189</v>
      </c>
      <c r="C930" t="s">
        <v>933</v>
      </c>
      <c r="D930" t="str">
        <f>CONCATENATE(Employee_Data[[#This Row],[First Name]]," ",Employee_Data[[#This Row],[Last Name]])</f>
        <v>Sadie Lee</v>
      </c>
      <c r="E930" t="s">
        <v>18</v>
      </c>
      <c r="F930">
        <v>65</v>
      </c>
      <c r="G930">
        <f>Constante!$A$2-Employee_Data[[#This Row],[Age]]</f>
        <v>0</v>
      </c>
      <c r="H930" t="s">
        <v>19</v>
      </c>
      <c r="I930" t="s">
        <v>96</v>
      </c>
      <c r="J930" t="s">
        <v>56</v>
      </c>
      <c r="K930" t="s">
        <v>31</v>
      </c>
      <c r="L930" s="1">
        <v>36823</v>
      </c>
      <c r="M930" s="2">
        <f t="shared" si="42"/>
        <v>2000</v>
      </c>
      <c r="N930" s="3">
        <f t="shared" si="43"/>
        <v>10</v>
      </c>
      <c r="O930" s="3">
        <f t="shared" si="44"/>
        <v>24</v>
      </c>
      <c r="P930">
        <v>149417</v>
      </c>
      <c r="Q930">
        <f>Employee_Data[[#This Row],[Annual Salary]] * (1 + Employee_Data[[#This Row],[Bonus %]])</f>
        <v>168841.21</v>
      </c>
      <c r="R930">
        <v>0.13</v>
      </c>
      <c r="S930" t="s">
        <v>32</v>
      </c>
      <c r="T930" t="s">
        <v>166</v>
      </c>
      <c r="U930" s="1"/>
    </row>
    <row r="931" spans="1:21" x14ac:dyDescent="0.25">
      <c r="A931" t="s">
        <v>1388</v>
      </c>
      <c r="B931" t="s">
        <v>345</v>
      </c>
      <c r="C931" t="s">
        <v>1068</v>
      </c>
      <c r="D931" t="str">
        <f>CONCATENATE(Employee_Data[[#This Row],[First Name]]," ",Employee_Data[[#This Row],[Last Name]])</f>
        <v>Cooper Valdez</v>
      </c>
      <c r="E931" t="s">
        <v>28</v>
      </c>
      <c r="F931">
        <v>50</v>
      </c>
      <c r="G931">
        <f>Constante!$A$2-Employee_Data[[#This Row],[Age]]</f>
        <v>15</v>
      </c>
      <c r="H931" t="s">
        <v>60</v>
      </c>
      <c r="I931" t="s">
        <v>55</v>
      </c>
      <c r="J931" t="s">
        <v>56</v>
      </c>
      <c r="K931" t="s">
        <v>102</v>
      </c>
      <c r="L931" s="1">
        <v>41024</v>
      </c>
      <c r="M931" s="2">
        <f t="shared" si="42"/>
        <v>2012</v>
      </c>
      <c r="N931" s="3">
        <f t="shared" si="43"/>
        <v>4</v>
      </c>
      <c r="O931" s="3">
        <f t="shared" si="44"/>
        <v>25</v>
      </c>
      <c r="P931">
        <v>113269</v>
      </c>
      <c r="Q931">
        <f>Employee_Data[[#This Row],[Annual Salary]] * (1 + Employee_Data[[#This Row],[Bonus %]])</f>
        <v>123463.21</v>
      </c>
      <c r="R931">
        <v>0.09</v>
      </c>
      <c r="S931" t="s">
        <v>112</v>
      </c>
      <c r="T931" t="s">
        <v>265</v>
      </c>
      <c r="U931" s="1"/>
    </row>
    <row r="932" spans="1:21" x14ac:dyDescent="0.25">
      <c r="A932" t="s">
        <v>1389</v>
      </c>
      <c r="B932" t="s">
        <v>1092</v>
      </c>
      <c r="C932" t="s">
        <v>412</v>
      </c>
      <c r="D932" t="str">
        <f>CONCATENATE(Employee_Data[[#This Row],[First Name]]," ",Employee_Data[[#This Row],[Last Name]])</f>
        <v>Sebastian Fong</v>
      </c>
      <c r="E932" t="s">
        <v>28</v>
      </c>
      <c r="F932">
        <v>46</v>
      </c>
      <c r="G932">
        <f>Constante!$A$2-Employee_Data[[#This Row],[Age]]</f>
        <v>19</v>
      </c>
      <c r="H932" t="s">
        <v>19</v>
      </c>
      <c r="I932" t="s">
        <v>20</v>
      </c>
      <c r="J932" t="s">
        <v>30</v>
      </c>
      <c r="K932" t="s">
        <v>31</v>
      </c>
      <c r="L932" s="1">
        <v>43085</v>
      </c>
      <c r="M932" s="2">
        <f t="shared" si="42"/>
        <v>2017</v>
      </c>
      <c r="N932" s="3">
        <f t="shared" si="43"/>
        <v>12</v>
      </c>
      <c r="O932" s="3">
        <f t="shared" si="44"/>
        <v>16</v>
      </c>
      <c r="P932">
        <v>136716</v>
      </c>
      <c r="Q932">
        <f>Employee_Data[[#This Row],[Annual Salary]] * (1 + Employee_Data[[#This Row],[Bonus %]])</f>
        <v>153121.92000000001</v>
      </c>
      <c r="R932">
        <v>0.12</v>
      </c>
      <c r="S932" t="s">
        <v>23</v>
      </c>
      <c r="T932" t="s">
        <v>47</v>
      </c>
      <c r="U932" s="1"/>
    </row>
    <row r="933" spans="1:21" x14ac:dyDescent="0.25">
      <c r="A933" t="s">
        <v>1390</v>
      </c>
      <c r="B933" t="s">
        <v>700</v>
      </c>
      <c r="C933" t="s">
        <v>614</v>
      </c>
      <c r="D933" t="str">
        <f>CONCATENATE(Employee_Data[[#This Row],[First Name]]," ",Employee_Data[[#This Row],[Last Name]])</f>
        <v>Roman Munoz</v>
      </c>
      <c r="E933" t="s">
        <v>28</v>
      </c>
      <c r="F933">
        <v>54</v>
      </c>
      <c r="G933">
        <f>Constante!$A$2-Employee_Data[[#This Row],[Age]]</f>
        <v>11</v>
      </c>
      <c r="H933" t="s">
        <v>19</v>
      </c>
      <c r="I933" t="s">
        <v>55</v>
      </c>
      <c r="J933" t="s">
        <v>39</v>
      </c>
      <c r="K933" t="s">
        <v>102</v>
      </c>
      <c r="L933" s="1">
        <v>40836</v>
      </c>
      <c r="M933" s="2">
        <f t="shared" si="42"/>
        <v>2011</v>
      </c>
      <c r="N933" s="3">
        <f t="shared" si="43"/>
        <v>10</v>
      </c>
      <c r="O933" s="3">
        <f t="shared" si="44"/>
        <v>20</v>
      </c>
      <c r="P933">
        <v>122644</v>
      </c>
      <c r="Q933">
        <f>Employee_Data[[#This Row],[Annual Salary]] * (1 + Employee_Data[[#This Row],[Bonus %]])</f>
        <v>137361.28</v>
      </c>
      <c r="R933">
        <v>0.12</v>
      </c>
      <c r="S933" t="s">
        <v>23</v>
      </c>
      <c r="T933" t="s">
        <v>47</v>
      </c>
      <c r="U933" s="1"/>
    </row>
    <row r="934" spans="1:21" x14ac:dyDescent="0.25">
      <c r="A934" t="s">
        <v>1391</v>
      </c>
      <c r="B934" t="s">
        <v>496</v>
      </c>
      <c r="C934" t="s">
        <v>825</v>
      </c>
      <c r="D934" t="str">
        <f>CONCATENATE(Employee_Data[[#This Row],[First Name]]," ",Employee_Data[[#This Row],[Last Name]])</f>
        <v>Charlotte Chang</v>
      </c>
      <c r="E934" t="s">
        <v>18</v>
      </c>
      <c r="F934">
        <v>50</v>
      </c>
      <c r="G934">
        <f>Constante!$A$2-Employee_Data[[#This Row],[Age]]</f>
        <v>15</v>
      </c>
      <c r="H934" t="s">
        <v>60</v>
      </c>
      <c r="I934" t="s">
        <v>55</v>
      </c>
      <c r="J934" t="s">
        <v>21</v>
      </c>
      <c r="K934" t="s">
        <v>31</v>
      </c>
      <c r="L934" s="1">
        <v>36653</v>
      </c>
      <c r="M934" s="2">
        <f t="shared" si="42"/>
        <v>2000</v>
      </c>
      <c r="N934" s="3">
        <f t="shared" si="43"/>
        <v>5</v>
      </c>
      <c r="O934" s="3">
        <f t="shared" si="44"/>
        <v>7</v>
      </c>
      <c r="P934">
        <v>106428</v>
      </c>
      <c r="Q934">
        <f>Employee_Data[[#This Row],[Annual Salary]] * (1 + Employee_Data[[#This Row],[Bonus %]])</f>
        <v>113877.96</v>
      </c>
      <c r="R934">
        <v>7.0000000000000007E-2</v>
      </c>
      <c r="S934" t="s">
        <v>23</v>
      </c>
      <c r="T934" t="s">
        <v>41</v>
      </c>
      <c r="U934" s="1"/>
    </row>
    <row r="935" spans="1:21" x14ac:dyDescent="0.25">
      <c r="A935" t="s">
        <v>1392</v>
      </c>
      <c r="B935" t="s">
        <v>314</v>
      </c>
      <c r="C935" t="s">
        <v>17</v>
      </c>
      <c r="D935" t="str">
        <f>CONCATENATE(Employee_Data[[#This Row],[First Name]]," ",Employee_Data[[#This Row],[Last Name]])</f>
        <v>Xavier Davis</v>
      </c>
      <c r="E935" t="s">
        <v>28</v>
      </c>
      <c r="F935">
        <v>36</v>
      </c>
      <c r="G935">
        <f>Constante!$A$2-Employee_Data[[#This Row],[Age]]</f>
        <v>29</v>
      </c>
      <c r="H935" t="s">
        <v>95</v>
      </c>
      <c r="I935" t="s">
        <v>38</v>
      </c>
      <c r="J935" t="s">
        <v>56</v>
      </c>
      <c r="K935" t="s">
        <v>40</v>
      </c>
      <c r="L935" s="1">
        <v>39830</v>
      </c>
      <c r="M935" s="2">
        <f t="shared" si="42"/>
        <v>2009</v>
      </c>
      <c r="N935" s="3">
        <f t="shared" si="43"/>
        <v>1</v>
      </c>
      <c r="O935" s="3">
        <f t="shared" si="44"/>
        <v>17</v>
      </c>
      <c r="P935">
        <v>238236</v>
      </c>
      <c r="Q935">
        <f>Employee_Data[[#This Row],[Annual Salary]] * (1 + Employee_Data[[#This Row],[Bonus %]])</f>
        <v>312089.16000000003</v>
      </c>
      <c r="R935">
        <v>0.31</v>
      </c>
      <c r="S935" t="s">
        <v>23</v>
      </c>
      <c r="T935" t="s">
        <v>24</v>
      </c>
      <c r="U935" s="1"/>
    </row>
    <row r="936" spans="1:21" x14ac:dyDescent="0.25">
      <c r="A936" t="s">
        <v>1393</v>
      </c>
      <c r="B936" t="s">
        <v>899</v>
      </c>
      <c r="C936" t="s">
        <v>435</v>
      </c>
      <c r="D936" t="str">
        <f>CONCATENATE(Employee_Data[[#This Row],[First Name]]," ",Employee_Data[[#This Row],[Last Name]])</f>
        <v>Natalie Carter</v>
      </c>
      <c r="E936" t="s">
        <v>18</v>
      </c>
      <c r="F936">
        <v>64</v>
      </c>
      <c r="G936">
        <f>Constante!$A$2-Employee_Data[[#This Row],[Age]]</f>
        <v>1</v>
      </c>
      <c r="H936" t="s">
        <v>37</v>
      </c>
      <c r="I936" t="s">
        <v>38</v>
      </c>
      <c r="J936" t="s">
        <v>56</v>
      </c>
      <c r="K936" t="s">
        <v>40</v>
      </c>
      <c r="L936" s="1">
        <v>41264</v>
      </c>
      <c r="M936" s="2">
        <f t="shared" si="42"/>
        <v>2012</v>
      </c>
      <c r="N936" s="3">
        <f t="shared" si="43"/>
        <v>12</v>
      </c>
      <c r="O936" s="3">
        <f t="shared" si="44"/>
        <v>21</v>
      </c>
      <c r="P936">
        <v>153253</v>
      </c>
      <c r="Q936">
        <f>Employee_Data[[#This Row],[Annual Salary]] * (1 + Employee_Data[[#This Row],[Bonus %]])</f>
        <v>190033.72</v>
      </c>
      <c r="R936">
        <v>0.24</v>
      </c>
      <c r="S936" t="s">
        <v>23</v>
      </c>
      <c r="T936" t="s">
        <v>47</v>
      </c>
      <c r="U936" s="1"/>
    </row>
    <row r="937" spans="1:21" x14ac:dyDescent="0.25">
      <c r="A937" t="s">
        <v>1394</v>
      </c>
      <c r="B937" t="s">
        <v>384</v>
      </c>
      <c r="C937" t="s">
        <v>244</v>
      </c>
      <c r="D937" t="str">
        <f>CONCATENATE(Employee_Data[[#This Row],[First Name]]," ",Employee_Data[[#This Row],[Last Name]])</f>
        <v>Elena Richardson</v>
      </c>
      <c r="E937" t="s">
        <v>18</v>
      </c>
      <c r="F937">
        <v>34</v>
      </c>
      <c r="G937">
        <f>Constante!$A$2-Employee_Data[[#This Row],[Age]]</f>
        <v>31</v>
      </c>
      <c r="H937" t="s">
        <v>60</v>
      </c>
      <c r="I937" t="s">
        <v>69</v>
      </c>
      <c r="J937" t="s">
        <v>30</v>
      </c>
      <c r="K937" t="s">
        <v>40</v>
      </c>
      <c r="L937" s="1">
        <v>41915</v>
      </c>
      <c r="M937" s="2">
        <f t="shared" si="42"/>
        <v>2014</v>
      </c>
      <c r="N937" s="3">
        <f t="shared" si="43"/>
        <v>10</v>
      </c>
      <c r="O937" s="3">
        <f t="shared" si="44"/>
        <v>3</v>
      </c>
      <c r="P937">
        <v>103707</v>
      </c>
      <c r="Q937">
        <f>Employee_Data[[#This Row],[Annual Salary]] * (1 + Employee_Data[[#This Row],[Bonus %]])</f>
        <v>113040.63</v>
      </c>
      <c r="R937">
        <v>0.09</v>
      </c>
      <c r="S937" t="s">
        <v>23</v>
      </c>
      <c r="T937" t="s">
        <v>105</v>
      </c>
      <c r="U937" s="1"/>
    </row>
    <row r="938" spans="1:21" x14ac:dyDescent="0.25">
      <c r="A938" t="s">
        <v>1395</v>
      </c>
      <c r="B938" t="s">
        <v>587</v>
      </c>
      <c r="C938" t="s">
        <v>68</v>
      </c>
      <c r="D938" t="str">
        <f>CONCATENATE(Employee_Data[[#This Row],[First Name]]," ",Employee_Data[[#This Row],[Last Name]])</f>
        <v>Emilia Bailey</v>
      </c>
      <c r="E938" t="s">
        <v>18</v>
      </c>
      <c r="F938">
        <v>41</v>
      </c>
      <c r="G938">
        <f>Constante!$A$2-Employee_Data[[#This Row],[Age]]</f>
        <v>24</v>
      </c>
      <c r="H938" t="s">
        <v>95</v>
      </c>
      <c r="I938" t="s">
        <v>69</v>
      </c>
      <c r="J938" t="s">
        <v>39</v>
      </c>
      <c r="K938" t="s">
        <v>40</v>
      </c>
      <c r="L938" s="1">
        <v>41130</v>
      </c>
      <c r="M938" s="2">
        <f t="shared" si="42"/>
        <v>2012</v>
      </c>
      <c r="N938" s="3">
        <f t="shared" si="43"/>
        <v>8</v>
      </c>
      <c r="O938" s="3">
        <f t="shared" si="44"/>
        <v>9</v>
      </c>
      <c r="P938">
        <v>24536</v>
      </c>
      <c r="Q938">
        <f>Employee_Data[[#This Row],[Annual Salary]] * (1 + Employee_Data[[#This Row],[Bonus %]])</f>
        <v>33614.32</v>
      </c>
      <c r="R938">
        <v>0.37</v>
      </c>
      <c r="S938" t="s">
        <v>23</v>
      </c>
      <c r="T938" t="s">
        <v>47</v>
      </c>
      <c r="U938" s="1"/>
    </row>
    <row r="939" spans="1:21" x14ac:dyDescent="0.25">
      <c r="A939" t="s">
        <v>1396</v>
      </c>
      <c r="B939" t="s">
        <v>1045</v>
      </c>
      <c r="C939" t="s">
        <v>138</v>
      </c>
      <c r="D939" t="str">
        <f>CONCATENATE(Employee_Data[[#This Row],[First Name]]," ",Employee_Data[[#This Row],[Last Name]])</f>
        <v>Ryan Lu</v>
      </c>
      <c r="E939" t="s">
        <v>28</v>
      </c>
      <c r="F939">
        <v>25</v>
      </c>
      <c r="G939">
        <f>Constante!$A$2-Employee_Data[[#This Row],[Age]]</f>
        <v>40</v>
      </c>
      <c r="H939" t="s">
        <v>338</v>
      </c>
      <c r="I939" t="s">
        <v>81</v>
      </c>
      <c r="J939" t="s">
        <v>39</v>
      </c>
      <c r="K939" t="s">
        <v>31</v>
      </c>
      <c r="L939" s="1">
        <v>44385</v>
      </c>
      <c r="M939" s="2">
        <f t="shared" si="42"/>
        <v>2021</v>
      </c>
      <c r="N939" s="3">
        <f t="shared" si="43"/>
        <v>7</v>
      </c>
      <c r="O939" s="3">
        <f t="shared" si="44"/>
        <v>8</v>
      </c>
      <c r="P939">
        <v>67275</v>
      </c>
      <c r="Q939">
        <f>Employee_Data[[#This Row],[Annual Salary]] * (1 + Employee_Data[[#This Row],[Bonus %]])</f>
        <v>67275</v>
      </c>
      <c r="R939">
        <v>0</v>
      </c>
      <c r="S939" t="s">
        <v>23</v>
      </c>
      <c r="T939" t="s">
        <v>105</v>
      </c>
      <c r="U939" s="1"/>
    </row>
    <row r="940" spans="1:21" x14ac:dyDescent="0.25">
      <c r="A940" t="s">
        <v>1397</v>
      </c>
      <c r="B940" t="s">
        <v>508</v>
      </c>
      <c r="C940" t="s">
        <v>309</v>
      </c>
      <c r="D940" t="str">
        <f>CONCATENATE(Employee_Data[[#This Row],[First Name]]," ",Employee_Data[[#This Row],[Last Name]])</f>
        <v>Asher Huynh</v>
      </c>
      <c r="E940" t="s">
        <v>28</v>
      </c>
      <c r="F940">
        <v>45</v>
      </c>
      <c r="G940">
        <f>Constante!$A$2-Employee_Data[[#This Row],[Age]]</f>
        <v>20</v>
      </c>
      <c r="H940" t="s">
        <v>60</v>
      </c>
      <c r="I940" t="s">
        <v>20</v>
      </c>
      <c r="J940" t="s">
        <v>30</v>
      </c>
      <c r="K940" t="s">
        <v>31</v>
      </c>
      <c r="L940" s="1">
        <v>42026</v>
      </c>
      <c r="M940" s="2">
        <f t="shared" si="42"/>
        <v>2015</v>
      </c>
      <c r="N940" s="3">
        <f t="shared" si="43"/>
        <v>1</v>
      </c>
      <c r="O940" s="3">
        <f t="shared" si="44"/>
        <v>22</v>
      </c>
      <c r="P940">
        <v>101288</v>
      </c>
      <c r="Q940">
        <f>Employee_Data[[#This Row],[Annual Salary]] * (1 + Employee_Data[[#This Row],[Bonus %]])</f>
        <v>111416.8</v>
      </c>
      <c r="R940">
        <v>0.1</v>
      </c>
      <c r="S940" t="s">
        <v>23</v>
      </c>
      <c r="T940" t="s">
        <v>50</v>
      </c>
      <c r="U940" s="1"/>
    </row>
    <row r="941" spans="1:21" x14ac:dyDescent="0.25">
      <c r="A941" t="s">
        <v>313</v>
      </c>
      <c r="B941" t="s">
        <v>582</v>
      </c>
      <c r="C941" t="s">
        <v>701</v>
      </c>
      <c r="D941" t="str">
        <f>CONCATENATE(Employee_Data[[#This Row],[First Name]]," ",Employee_Data[[#This Row],[Last Name]])</f>
        <v>Kinsley Martinez</v>
      </c>
      <c r="E941" t="s">
        <v>18</v>
      </c>
      <c r="F941">
        <v>52</v>
      </c>
      <c r="G941">
        <f>Constante!$A$2-Employee_Data[[#This Row],[Age]]</f>
        <v>13</v>
      </c>
      <c r="H941" t="s">
        <v>37</v>
      </c>
      <c r="I941" t="s">
        <v>76</v>
      </c>
      <c r="J941" t="s">
        <v>39</v>
      </c>
      <c r="K941" t="s">
        <v>102</v>
      </c>
      <c r="L941" s="1">
        <v>34209</v>
      </c>
      <c r="M941" s="2">
        <f t="shared" si="42"/>
        <v>1993</v>
      </c>
      <c r="N941" s="3">
        <f t="shared" si="43"/>
        <v>8</v>
      </c>
      <c r="O941" s="3">
        <f t="shared" si="44"/>
        <v>28</v>
      </c>
      <c r="P941">
        <v>177443</v>
      </c>
      <c r="Q941">
        <f>Employee_Data[[#This Row],[Annual Salary]] * (1 + Employee_Data[[#This Row],[Bonus %]])</f>
        <v>221803.75</v>
      </c>
      <c r="R941">
        <v>0.25</v>
      </c>
      <c r="S941" t="s">
        <v>112</v>
      </c>
      <c r="T941" t="s">
        <v>265</v>
      </c>
      <c r="U941" s="1"/>
    </row>
    <row r="942" spans="1:21" x14ac:dyDescent="0.25">
      <c r="A942" t="s">
        <v>1398</v>
      </c>
      <c r="B942" t="s">
        <v>420</v>
      </c>
      <c r="C942" t="s">
        <v>430</v>
      </c>
      <c r="D942" t="str">
        <f>CONCATENATE(Employee_Data[[#This Row],[First Name]]," ",Employee_Data[[#This Row],[Last Name]])</f>
        <v>Paisley Bryant</v>
      </c>
      <c r="E942" t="s">
        <v>18</v>
      </c>
      <c r="F942">
        <v>37</v>
      </c>
      <c r="G942">
        <f>Constante!$A$2-Employee_Data[[#This Row],[Age]]</f>
        <v>28</v>
      </c>
      <c r="H942" t="s">
        <v>254</v>
      </c>
      <c r="I942" t="s">
        <v>20</v>
      </c>
      <c r="J942" t="s">
        <v>30</v>
      </c>
      <c r="K942" t="s">
        <v>22</v>
      </c>
      <c r="L942" s="1">
        <v>42487</v>
      </c>
      <c r="M942" s="2">
        <f t="shared" si="42"/>
        <v>2016</v>
      </c>
      <c r="N942" s="3">
        <f t="shared" si="43"/>
        <v>4</v>
      </c>
      <c r="O942" s="3">
        <f t="shared" si="44"/>
        <v>27</v>
      </c>
      <c r="P942">
        <v>914</v>
      </c>
      <c r="Q942">
        <f>Employee_Data[[#This Row],[Annual Salary]] * (1 + Employee_Data[[#This Row],[Bonus %]])</f>
        <v>914</v>
      </c>
      <c r="R942">
        <v>0</v>
      </c>
      <c r="S942" t="s">
        <v>23</v>
      </c>
      <c r="T942" t="s">
        <v>41</v>
      </c>
      <c r="U942" s="1"/>
    </row>
    <row r="943" spans="1:21" x14ac:dyDescent="0.25">
      <c r="A943" t="s">
        <v>1399</v>
      </c>
      <c r="B943" t="s">
        <v>52</v>
      </c>
      <c r="C943" t="s">
        <v>1219</v>
      </c>
      <c r="D943" t="str">
        <f>CONCATENATE(Employee_Data[[#This Row],[First Name]]," ",Employee_Data[[#This Row],[Last Name]])</f>
        <v>Joshua Ramirez</v>
      </c>
      <c r="E943" t="s">
        <v>28</v>
      </c>
      <c r="F943">
        <v>44</v>
      </c>
      <c r="G943">
        <f>Constante!$A$2-Employee_Data[[#This Row],[Age]]</f>
        <v>21</v>
      </c>
      <c r="H943" t="s">
        <v>95</v>
      </c>
      <c r="I943" t="s">
        <v>76</v>
      </c>
      <c r="J943" t="s">
        <v>56</v>
      </c>
      <c r="K943" t="s">
        <v>102</v>
      </c>
      <c r="L943" s="1">
        <v>39335</v>
      </c>
      <c r="M943" s="2">
        <f t="shared" si="42"/>
        <v>2007</v>
      </c>
      <c r="N943" s="3">
        <f t="shared" si="43"/>
        <v>9</v>
      </c>
      <c r="O943" s="3">
        <f t="shared" si="44"/>
        <v>10</v>
      </c>
      <c r="P943">
        <v>181247</v>
      </c>
      <c r="Q943">
        <f>Employee_Data[[#This Row],[Annual Salary]] * (1 + Employee_Data[[#This Row],[Bonus %]])</f>
        <v>241058.51</v>
      </c>
      <c r="R943">
        <v>0.33</v>
      </c>
      <c r="S943" t="s">
        <v>112</v>
      </c>
      <c r="T943" t="s">
        <v>265</v>
      </c>
      <c r="U943" s="1"/>
    </row>
    <row r="944" spans="1:21" x14ac:dyDescent="0.25">
      <c r="A944" t="s">
        <v>1400</v>
      </c>
      <c r="B944" t="s">
        <v>52</v>
      </c>
      <c r="C944" t="s">
        <v>63</v>
      </c>
      <c r="D944" t="str">
        <f>CONCATENATE(Employee_Data[[#This Row],[First Name]]," ",Employee_Data[[#This Row],[Last Name]])</f>
        <v>Joshua Martin</v>
      </c>
      <c r="E944" t="s">
        <v>28</v>
      </c>
      <c r="F944">
        <v>42</v>
      </c>
      <c r="G944">
        <f>Constante!$A$2-Employee_Data[[#This Row],[Age]]</f>
        <v>23</v>
      </c>
      <c r="H944" t="s">
        <v>19</v>
      </c>
      <c r="I944" t="s">
        <v>76</v>
      </c>
      <c r="J944" t="s">
        <v>21</v>
      </c>
      <c r="K944" t="s">
        <v>22</v>
      </c>
      <c r="L944" s="1">
        <v>37914</v>
      </c>
      <c r="M944" s="2">
        <f t="shared" si="42"/>
        <v>2003</v>
      </c>
      <c r="N944" s="3">
        <f t="shared" si="43"/>
        <v>10</v>
      </c>
      <c r="O944" s="3">
        <f t="shared" si="44"/>
        <v>20</v>
      </c>
      <c r="P944">
        <v>135558</v>
      </c>
      <c r="Q944">
        <f>Employee_Data[[#This Row],[Annual Salary]] * (1 + Employee_Data[[#This Row],[Bonus %]])</f>
        <v>154536.12000000002</v>
      </c>
      <c r="R944">
        <v>0.14000000000000001</v>
      </c>
      <c r="S944" t="s">
        <v>23</v>
      </c>
      <c r="T944" t="s">
        <v>50</v>
      </c>
      <c r="U944" s="1"/>
    </row>
    <row r="945" spans="1:21" x14ac:dyDescent="0.25">
      <c r="A945" t="s">
        <v>1401</v>
      </c>
      <c r="B945" t="s">
        <v>594</v>
      </c>
      <c r="C945" t="s">
        <v>185</v>
      </c>
      <c r="D945" t="str">
        <f>CONCATENATE(Employee_Data[[#This Row],[First Name]]," ",Employee_Data[[#This Row],[Last Name]])</f>
        <v>Charles Moore</v>
      </c>
      <c r="E945" t="s">
        <v>28</v>
      </c>
      <c r="F945">
        <v>49</v>
      </c>
      <c r="G945">
        <f>Constante!$A$2-Employee_Data[[#This Row],[Age]]</f>
        <v>16</v>
      </c>
      <c r="H945" t="s">
        <v>64</v>
      </c>
      <c r="I945" t="s">
        <v>69</v>
      </c>
      <c r="J945" t="s">
        <v>39</v>
      </c>
      <c r="K945" t="s">
        <v>40</v>
      </c>
      <c r="L945" s="1">
        <v>40894</v>
      </c>
      <c r="M945" s="2">
        <f t="shared" si="42"/>
        <v>2011</v>
      </c>
      <c r="N945" s="3">
        <f t="shared" si="43"/>
        <v>12</v>
      </c>
      <c r="O945" s="3">
        <f t="shared" si="44"/>
        <v>17</v>
      </c>
      <c r="P945">
        <v>56878</v>
      </c>
      <c r="Q945">
        <f>Employee_Data[[#This Row],[Annual Salary]] * (1 + Employee_Data[[#This Row],[Bonus %]])</f>
        <v>56878</v>
      </c>
      <c r="R945">
        <v>0</v>
      </c>
      <c r="S945" t="s">
        <v>23</v>
      </c>
      <c r="T945" t="s">
        <v>24</v>
      </c>
      <c r="U945" s="1"/>
    </row>
    <row r="946" spans="1:21" x14ac:dyDescent="0.25">
      <c r="A946" t="s">
        <v>1402</v>
      </c>
      <c r="B946" t="s">
        <v>152</v>
      </c>
      <c r="C946" t="s">
        <v>224</v>
      </c>
      <c r="D946" t="str">
        <f>CONCATENATE(Employee_Data[[#This Row],[First Name]]," ",Employee_Data[[#This Row],[Last Name]])</f>
        <v>Angel Do</v>
      </c>
      <c r="E946" t="s">
        <v>28</v>
      </c>
      <c r="F946">
        <v>34</v>
      </c>
      <c r="G946">
        <f>Constante!$A$2-Employee_Data[[#This Row],[Age]]</f>
        <v>31</v>
      </c>
      <c r="H946" t="s">
        <v>499</v>
      </c>
      <c r="I946" t="s">
        <v>20</v>
      </c>
      <c r="J946" t="s">
        <v>39</v>
      </c>
      <c r="K946" t="s">
        <v>31</v>
      </c>
      <c r="L946" s="1">
        <v>43728</v>
      </c>
      <c r="M946" s="2">
        <f t="shared" si="42"/>
        <v>2019</v>
      </c>
      <c r="N946" s="3">
        <f t="shared" si="43"/>
        <v>9</v>
      </c>
      <c r="O946" s="3">
        <f t="shared" si="44"/>
        <v>20</v>
      </c>
      <c r="P946">
        <v>94735</v>
      </c>
      <c r="Q946">
        <f>Employee_Data[[#This Row],[Annual Salary]] * (1 + Employee_Data[[#This Row],[Bonus %]])</f>
        <v>94735</v>
      </c>
      <c r="R946">
        <v>0</v>
      </c>
      <c r="S946" t="s">
        <v>32</v>
      </c>
      <c r="T946" t="s">
        <v>140</v>
      </c>
      <c r="U946" s="1"/>
    </row>
    <row r="947" spans="1:21" x14ac:dyDescent="0.25">
      <c r="A947" t="s">
        <v>1403</v>
      </c>
      <c r="B947" t="s">
        <v>829</v>
      </c>
      <c r="C947" t="s">
        <v>741</v>
      </c>
      <c r="D947" t="str">
        <f>CONCATENATE(Employee_Data[[#This Row],[First Name]]," ",Employee_Data[[#This Row],[Last Name]])</f>
        <v>Maverick Medina</v>
      </c>
      <c r="E947" t="s">
        <v>28</v>
      </c>
      <c r="F947">
        <v>39</v>
      </c>
      <c r="G947">
        <f>Constante!$A$2-Employee_Data[[#This Row],[Age]]</f>
        <v>26</v>
      </c>
      <c r="H947" t="s">
        <v>153</v>
      </c>
      <c r="I947" t="s">
        <v>55</v>
      </c>
      <c r="J947" t="s">
        <v>30</v>
      </c>
      <c r="K947" t="s">
        <v>102</v>
      </c>
      <c r="L947" s="1">
        <v>39229</v>
      </c>
      <c r="M947" s="2">
        <f t="shared" si="42"/>
        <v>2007</v>
      </c>
      <c r="N947" s="3">
        <f t="shared" si="43"/>
        <v>5</v>
      </c>
      <c r="O947" s="3">
        <f t="shared" si="44"/>
        <v>27</v>
      </c>
      <c r="P947">
        <v>51234</v>
      </c>
      <c r="Q947">
        <f>Employee_Data[[#This Row],[Annual Salary]] * (1 + Employee_Data[[#This Row],[Bonus %]])</f>
        <v>51234</v>
      </c>
      <c r="R947">
        <v>0</v>
      </c>
      <c r="S947" t="s">
        <v>23</v>
      </c>
      <c r="T947" t="s">
        <v>24</v>
      </c>
      <c r="U947" s="1"/>
    </row>
    <row r="948" spans="1:21" x14ac:dyDescent="0.25">
      <c r="A948" t="s">
        <v>1131</v>
      </c>
      <c r="B948" t="s">
        <v>713</v>
      </c>
      <c r="C948" t="s">
        <v>580</v>
      </c>
      <c r="D948" t="str">
        <f>CONCATENATE(Employee_Data[[#This Row],[First Name]]," ",Employee_Data[[#This Row],[Last Name]])</f>
        <v>Isaac Han</v>
      </c>
      <c r="E948" t="s">
        <v>28</v>
      </c>
      <c r="F948">
        <v>31</v>
      </c>
      <c r="G948">
        <f>Constante!$A$2-Employee_Data[[#This Row],[Age]]</f>
        <v>34</v>
      </c>
      <c r="H948" t="s">
        <v>95</v>
      </c>
      <c r="I948" t="s">
        <v>76</v>
      </c>
      <c r="J948" t="s">
        <v>39</v>
      </c>
      <c r="K948" t="s">
        <v>31</v>
      </c>
      <c r="L948" s="1">
        <v>42018</v>
      </c>
      <c r="M948" s="2">
        <f t="shared" si="42"/>
        <v>2015</v>
      </c>
      <c r="N948" s="3">
        <f t="shared" si="43"/>
        <v>1</v>
      </c>
      <c r="O948" s="3">
        <f t="shared" si="44"/>
        <v>14</v>
      </c>
      <c r="P948">
        <v>230025</v>
      </c>
      <c r="Q948">
        <f>Employee_Data[[#This Row],[Annual Salary]] * (1 + Employee_Data[[#This Row],[Bonus %]])</f>
        <v>308233.5</v>
      </c>
      <c r="R948">
        <v>0.34</v>
      </c>
      <c r="S948" t="s">
        <v>23</v>
      </c>
      <c r="T948" t="s">
        <v>50</v>
      </c>
      <c r="U948" s="1"/>
    </row>
    <row r="949" spans="1:21" x14ac:dyDescent="0.25">
      <c r="A949" t="s">
        <v>1404</v>
      </c>
      <c r="B949" t="s">
        <v>302</v>
      </c>
      <c r="C949" t="s">
        <v>622</v>
      </c>
      <c r="D949" t="str">
        <f>CONCATENATE(Employee_Data[[#This Row],[First Name]]," ",Employee_Data[[#This Row],[Last Name]])</f>
        <v>Eliza Liang</v>
      </c>
      <c r="E949" t="s">
        <v>18</v>
      </c>
      <c r="F949">
        <v>36</v>
      </c>
      <c r="G949">
        <f>Constante!$A$2-Employee_Data[[#This Row],[Age]]</f>
        <v>29</v>
      </c>
      <c r="H949" t="s">
        <v>19</v>
      </c>
      <c r="I949" t="s">
        <v>76</v>
      </c>
      <c r="J949" t="s">
        <v>39</v>
      </c>
      <c r="K949" t="s">
        <v>31</v>
      </c>
      <c r="L949" s="1">
        <v>40248</v>
      </c>
      <c r="M949" s="2">
        <f t="shared" si="42"/>
        <v>2010</v>
      </c>
      <c r="N949" s="3">
        <f t="shared" si="43"/>
        <v>3</v>
      </c>
      <c r="O949" s="3">
        <f t="shared" si="44"/>
        <v>11</v>
      </c>
      <c r="P949">
        <v>134006</v>
      </c>
      <c r="Q949">
        <f>Employee_Data[[#This Row],[Annual Salary]] * (1 + Employee_Data[[#This Row],[Bonus %]])</f>
        <v>151426.78</v>
      </c>
      <c r="R949">
        <v>0.13</v>
      </c>
      <c r="S949" t="s">
        <v>32</v>
      </c>
      <c r="T949" t="s">
        <v>140</v>
      </c>
      <c r="U949" s="1"/>
    </row>
    <row r="950" spans="1:21" x14ac:dyDescent="0.25">
      <c r="A950" t="s">
        <v>1405</v>
      </c>
      <c r="B950" t="s">
        <v>323</v>
      </c>
      <c r="C950" t="s">
        <v>1248</v>
      </c>
      <c r="D950" t="str">
        <f>CONCATENATE(Employee_Data[[#This Row],[First Name]]," ",Employee_Data[[#This Row],[Last Name]])</f>
        <v>Zoe Zhou</v>
      </c>
      <c r="E950" t="s">
        <v>18</v>
      </c>
      <c r="F950">
        <v>61</v>
      </c>
      <c r="G950">
        <f>Constante!$A$2-Employee_Data[[#This Row],[Age]]</f>
        <v>4</v>
      </c>
      <c r="H950" t="s">
        <v>60</v>
      </c>
      <c r="I950" t="s">
        <v>38</v>
      </c>
      <c r="J950" t="s">
        <v>56</v>
      </c>
      <c r="K950" t="s">
        <v>31</v>
      </c>
      <c r="L950" s="1">
        <v>40092</v>
      </c>
      <c r="M950" s="2">
        <f t="shared" si="42"/>
        <v>2009</v>
      </c>
      <c r="N950" s="3">
        <f t="shared" si="43"/>
        <v>10</v>
      </c>
      <c r="O950" s="3">
        <f t="shared" si="44"/>
        <v>6</v>
      </c>
      <c r="P950">
        <v>103096</v>
      </c>
      <c r="Q950">
        <f>Employee_Data[[#This Row],[Annual Salary]] * (1 + Employee_Data[[#This Row],[Bonus %]])</f>
        <v>110312.72</v>
      </c>
      <c r="R950">
        <v>7.0000000000000007E-2</v>
      </c>
      <c r="S950" t="s">
        <v>32</v>
      </c>
      <c r="T950" t="s">
        <v>140</v>
      </c>
      <c r="U950" s="1"/>
    </row>
    <row r="951" spans="1:21" x14ac:dyDescent="0.25">
      <c r="A951" t="s">
        <v>1406</v>
      </c>
      <c r="B951" t="s">
        <v>482</v>
      </c>
      <c r="C951" t="s">
        <v>933</v>
      </c>
      <c r="D951" t="str">
        <f>CONCATENATE(Employee_Data[[#This Row],[First Name]]," ",Employee_Data[[#This Row],[Last Name]])</f>
        <v>Nathan Lee</v>
      </c>
      <c r="E951" t="s">
        <v>28</v>
      </c>
      <c r="F951">
        <v>29</v>
      </c>
      <c r="G951">
        <f>Constante!$A$2-Employee_Data[[#This Row],[Age]]</f>
        <v>36</v>
      </c>
      <c r="H951" t="s">
        <v>64</v>
      </c>
      <c r="I951" t="s">
        <v>69</v>
      </c>
      <c r="J951" t="s">
        <v>30</v>
      </c>
      <c r="K951" t="s">
        <v>31</v>
      </c>
      <c r="L951" s="1">
        <v>42602</v>
      </c>
      <c r="M951" s="2">
        <f t="shared" si="42"/>
        <v>2016</v>
      </c>
      <c r="N951" s="3">
        <f t="shared" si="43"/>
        <v>8</v>
      </c>
      <c r="O951" s="3">
        <f t="shared" si="44"/>
        <v>20</v>
      </c>
      <c r="P951">
        <v>58703</v>
      </c>
      <c r="Q951">
        <f>Employee_Data[[#This Row],[Annual Salary]] * (1 + Employee_Data[[#This Row],[Bonus %]])</f>
        <v>58703</v>
      </c>
      <c r="R951">
        <v>0</v>
      </c>
      <c r="S951" t="s">
        <v>23</v>
      </c>
      <c r="T951" t="s">
        <v>105</v>
      </c>
      <c r="U951" s="1"/>
    </row>
    <row r="952" spans="1:21" x14ac:dyDescent="0.25">
      <c r="A952" t="s">
        <v>1407</v>
      </c>
      <c r="B952" t="s">
        <v>449</v>
      </c>
      <c r="C952" t="s">
        <v>777</v>
      </c>
      <c r="D952" t="str">
        <f>CONCATENATE(Employee_Data[[#This Row],[First Name]]," ",Employee_Data[[#This Row],[Last Name]])</f>
        <v>Elijah Ramos</v>
      </c>
      <c r="E952" t="s">
        <v>28</v>
      </c>
      <c r="F952">
        <v>33</v>
      </c>
      <c r="G952">
        <f>Constante!$A$2-Employee_Data[[#This Row],[Age]]</f>
        <v>32</v>
      </c>
      <c r="H952" t="s">
        <v>19</v>
      </c>
      <c r="I952" t="s">
        <v>20</v>
      </c>
      <c r="J952" t="s">
        <v>39</v>
      </c>
      <c r="K952" t="s">
        <v>102</v>
      </c>
      <c r="L952" s="1">
        <v>41267</v>
      </c>
      <c r="M952" s="2">
        <f t="shared" si="42"/>
        <v>2012</v>
      </c>
      <c r="N952" s="3">
        <f t="shared" si="43"/>
        <v>12</v>
      </c>
      <c r="O952" s="3">
        <f t="shared" si="44"/>
        <v>24</v>
      </c>
      <c r="P952">
        <v>132544</v>
      </c>
      <c r="Q952">
        <f>Employee_Data[[#This Row],[Annual Salary]] * (1 + Employee_Data[[#This Row],[Bonus %]])</f>
        <v>145798.40000000002</v>
      </c>
      <c r="R952">
        <v>0.1</v>
      </c>
      <c r="S952" t="s">
        <v>112</v>
      </c>
      <c r="T952" t="s">
        <v>119</v>
      </c>
      <c r="U952" s="1"/>
    </row>
    <row r="953" spans="1:21" x14ac:dyDescent="0.25">
      <c r="A953" t="s">
        <v>1408</v>
      </c>
      <c r="B953" t="s">
        <v>459</v>
      </c>
      <c r="C953" t="s">
        <v>197</v>
      </c>
      <c r="D953" t="str">
        <f>CONCATENATE(Employee_Data[[#This Row],[First Name]]," ",Employee_Data[[#This Row],[Last Name]])</f>
        <v>Jaxson Coleman</v>
      </c>
      <c r="E953" t="s">
        <v>28</v>
      </c>
      <c r="F953">
        <v>32</v>
      </c>
      <c r="G953">
        <f>Constante!$A$2-Employee_Data[[#This Row],[Age]]</f>
        <v>33</v>
      </c>
      <c r="H953" t="s">
        <v>60</v>
      </c>
      <c r="I953" t="s">
        <v>38</v>
      </c>
      <c r="J953" t="s">
        <v>30</v>
      </c>
      <c r="K953" t="s">
        <v>40</v>
      </c>
      <c r="L953" s="1">
        <v>43936</v>
      </c>
      <c r="M953" s="2">
        <f t="shared" si="42"/>
        <v>2020</v>
      </c>
      <c r="N953" s="3">
        <f t="shared" si="43"/>
        <v>4</v>
      </c>
      <c r="O953" s="3">
        <f t="shared" si="44"/>
        <v>15</v>
      </c>
      <c r="P953">
        <v>126671</v>
      </c>
      <c r="Q953">
        <f>Employee_Data[[#This Row],[Annual Salary]] * (1 + Employee_Data[[#This Row],[Bonus %]])</f>
        <v>138071.39000000001</v>
      </c>
      <c r="R953">
        <v>0.09</v>
      </c>
      <c r="S953" t="s">
        <v>23</v>
      </c>
      <c r="T953" t="s">
        <v>65</v>
      </c>
      <c r="U953" s="1"/>
    </row>
    <row r="954" spans="1:21" x14ac:dyDescent="0.25">
      <c r="A954" t="s">
        <v>1409</v>
      </c>
      <c r="B954" t="s">
        <v>684</v>
      </c>
      <c r="C954" t="s">
        <v>270</v>
      </c>
      <c r="D954" t="str">
        <f>CONCATENATE(Employee_Data[[#This Row],[First Name]]," ",Employee_Data[[#This Row],[Last Name]])</f>
        <v>Hailey Hong</v>
      </c>
      <c r="E954" t="s">
        <v>18</v>
      </c>
      <c r="F954">
        <v>33</v>
      </c>
      <c r="G954">
        <f>Constante!$A$2-Employee_Data[[#This Row],[Age]]</f>
        <v>32</v>
      </c>
      <c r="H954" t="s">
        <v>54</v>
      </c>
      <c r="I954" t="s">
        <v>55</v>
      </c>
      <c r="J954" t="s">
        <v>21</v>
      </c>
      <c r="K954" t="s">
        <v>31</v>
      </c>
      <c r="L954" s="1">
        <v>44218</v>
      </c>
      <c r="M954" s="2">
        <f t="shared" si="42"/>
        <v>2021</v>
      </c>
      <c r="N954" s="3">
        <f t="shared" si="43"/>
        <v>1</v>
      </c>
      <c r="O954" s="3">
        <f t="shared" si="44"/>
        <v>22</v>
      </c>
      <c r="P954">
        <v>56405</v>
      </c>
      <c r="Q954">
        <f>Employee_Data[[#This Row],[Annual Salary]] * (1 + Employee_Data[[#This Row],[Bonus %]])</f>
        <v>56405</v>
      </c>
      <c r="R954">
        <v>0</v>
      </c>
      <c r="S954" t="s">
        <v>23</v>
      </c>
      <c r="T954" t="s">
        <v>41</v>
      </c>
      <c r="U954" s="1"/>
    </row>
    <row r="955" spans="1:21" x14ac:dyDescent="0.25">
      <c r="A955" t="s">
        <v>1410</v>
      </c>
      <c r="B955" t="s">
        <v>354</v>
      </c>
      <c r="C955" t="s">
        <v>564</v>
      </c>
      <c r="D955" t="str">
        <f>CONCATENATE(Employee_Data[[#This Row],[First Name]]," ",Employee_Data[[#This Row],[Last Name]])</f>
        <v>Gabriella Zhu</v>
      </c>
      <c r="E955" t="s">
        <v>18</v>
      </c>
      <c r="F955">
        <v>36</v>
      </c>
      <c r="G955">
        <f>Constante!$A$2-Employee_Data[[#This Row],[Age]]</f>
        <v>29</v>
      </c>
      <c r="H955" t="s">
        <v>45</v>
      </c>
      <c r="I955" t="s">
        <v>20</v>
      </c>
      <c r="J955" t="s">
        <v>39</v>
      </c>
      <c r="K955" t="s">
        <v>31</v>
      </c>
      <c r="L955" s="1">
        <v>41972</v>
      </c>
      <c r="M955" s="2">
        <f t="shared" si="42"/>
        <v>2014</v>
      </c>
      <c r="N955" s="3">
        <f t="shared" si="43"/>
        <v>11</v>
      </c>
      <c r="O955" s="3">
        <f t="shared" si="44"/>
        <v>29</v>
      </c>
      <c r="P955">
        <v>8873</v>
      </c>
      <c r="Q955">
        <f>Employee_Data[[#This Row],[Annual Salary]] * (1 + Employee_Data[[#This Row],[Bonus %]])</f>
        <v>9582.84</v>
      </c>
      <c r="R955">
        <v>0.08</v>
      </c>
      <c r="S955" t="s">
        <v>32</v>
      </c>
      <c r="T955" t="s">
        <v>33</v>
      </c>
      <c r="U955" s="1"/>
    </row>
    <row r="956" spans="1:21" x14ac:dyDescent="0.25">
      <c r="A956" t="s">
        <v>1411</v>
      </c>
      <c r="B956" t="s">
        <v>1210</v>
      </c>
      <c r="C956" t="s">
        <v>597</v>
      </c>
      <c r="D956" t="str">
        <f>CONCATENATE(Employee_Data[[#This Row],[First Name]]," ",Employee_Data[[#This Row],[Last Name]])</f>
        <v>Aaron Maldonado</v>
      </c>
      <c r="E956" t="s">
        <v>28</v>
      </c>
      <c r="F956">
        <v>39</v>
      </c>
      <c r="G956">
        <f>Constante!$A$2-Employee_Data[[#This Row],[Age]]</f>
        <v>26</v>
      </c>
      <c r="H956" t="s">
        <v>153</v>
      </c>
      <c r="I956" t="s">
        <v>38</v>
      </c>
      <c r="J956" t="s">
        <v>30</v>
      </c>
      <c r="K956" t="s">
        <v>102</v>
      </c>
      <c r="L956" s="1">
        <v>39708</v>
      </c>
      <c r="M956" s="2">
        <f t="shared" si="42"/>
        <v>2008</v>
      </c>
      <c r="N956" s="3">
        <f t="shared" si="43"/>
        <v>9</v>
      </c>
      <c r="O956" s="3">
        <f t="shared" si="44"/>
        <v>17</v>
      </c>
      <c r="P956">
        <v>62861</v>
      </c>
      <c r="Q956">
        <f>Employee_Data[[#This Row],[Annual Salary]] * (1 + Employee_Data[[#This Row],[Bonus %]])</f>
        <v>62861</v>
      </c>
      <c r="R956">
        <v>0</v>
      </c>
      <c r="S956" t="s">
        <v>23</v>
      </c>
      <c r="T956" t="s">
        <v>24</v>
      </c>
      <c r="U956" s="1"/>
    </row>
    <row r="957" spans="1:21" x14ac:dyDescent="0.25">
      <c r="A957" t="s">
        <v>1412</v>
      </c>
      <c r="B957" t="s">
        <v>331</v>
      </c>
      <c r="C957" t="s">
        <v>1184</v>
      </c>
      <c r="D957" t="str">
        <f>CONCATENATE(Employee_Data[[#This Row],[First Name]]," ",Employee_Data[[#This Row],[Last Name]])</f>
        <v>Samantha Vargas</v>
      </c>
      <c r="E957" t="s">
        <v>18</v>
      </c>
      <c r="F957">
        <v>53</v>
      </c>
      <c r="G957">
        <f>Constante!$A$2-Employee_Data[[#This Row],[Age]]</f>
        <v>12</v>
      </c>
      <c r="H957" t="s">
        <v>37</v>
      </c>
      <c r="I957" t="s">
        <v>76</v>
      </c>
      <c r="J957" t="s">
        <v>56</v>
      </c>
      <c r="K957" t="s">
        <v>102</v>
      </c>
      <c r="L957" s="1">
        <v>38919</v>
      </c>
      <c r="M957" s="2">
        <f t="shared" si="42"/>
        <v>2006</v>
      </c>
      <c r="N957" s="3">
        <f t="shared" si="43"/>
        <v>7</v>
      </c>
      <c r="O957" s="3">
        <f t="shared" si="44"/>
        <v>21</v>
      </c>
      <c r="P957">
        <v>151246</v>
      </c>
      <c r="Q957">
        <f>Employee_Data[[#This Row],[Annual Salary]] * (1 + Employee_Data[[#This Row],[Bonus %]])</f>
        <v>183007.66</v>
      </c>
      <c r="R957">
        <v>0.21</v>
      </c>
      <c r="S957" t="s">
        <v>112</v>
      </c>
      <c r="T957" t="s">
        <v>265</v>
      </c>
      <c r="U957" s="1"/>
    </row>
    <row r="958" spans="1:21" x14ac:dyDescent="0.25">
      <c r="A958" t="s">
        <v>1413</v>
      </c>
      <c r="B958" t="s">
        <v>160</v>
      </c>
      <c r="C958" t="s">
        <v>1010</v>
      </c>
      <c r="D958" t="str">
        <f>CONCATENATE(Employee_Data[[#This Row],[First Name]]," ",Employee_Data[[#This Row],[Last Name]])</f>
        <v>Nora Le</v>
      </c>
      <c r="E958" t="s">
        <v>18</v>
      </c>
      <c r="F958">
        <v>53</v>
      </c>
      <c r="G958">
        <f>Constante!$A$2-Employee_Data[[#This Row],[Age]]</f>
        <v>12</v>
      </c>
      <c r="H958" t="s">
        <v>19</v>
      </c>
      <c r="I958" t="s">
        <v>20</v>
      </c>
      <c r="J958" t="s">
        <v>30</v>
      </c>
      <c r="K958" t="s">
        <v>31</v>
      </c>
      <c r="L958" s="1">
        <v>35532</v>
      </c>
      <c r="M958" s="2">
        <f t="shared" si="42"/>
        <v>1997</v>
      </c>
      <c r="N958" s="3">
        <f t="shared" si="43"/>
        <v>4</v>
      </c>
      <c r="O958" s="3">
        <f t="shared" si="44"/>
        <v>12</v>
      </c>
      <c r="P958">
        <v>154388</v>
      </c>
      <c r="Q958">
        <f>Employee_Data[[#This Row],[Annual Salary]] * (1 + Employee_Data[[#This Row],[Bonus %]])</f>
        <v>169826.80000000002</v>
      </c>
      <c r="R958">
        <v>0.1</v>
      </c>
      <c r="S958" t="s">
        <v>23</v>
      </c>
      <c r="T958" t="s">
        <v>24</v>
      </c>
      <c r="U958" s="1"/>
    </row>
    <row r="959" spans="1:21" x14ac:dyDescent="0.25">
      <c r="A959" t="s">
        <v>907</v>
      </c>
      <c r="B959" t="s">
        <v>844</v>
      </c>
      <c r="C959" t="s">
        <v>797</v>
      </c>
      <c r="D959" t="str">
        <f>CONCATENATE(Employee_Data[[#This Row],[First Name]]," ",Employee_Data[[#This Row],[Last Name]])</f>
        <v>Alice Roberts</v>
      </c>
      <c r="E959" t="s">
        <v>18</v>
      </c>
      <c r="F959">
        <v>54</v>
      </c>
      <c r="G959">
        <f>Constante!$A$2-Employee_Data[[#This Row],[Age]]</f>
        <v>11</v>
      </c>
      <c r="H959" t="s">
        <v>37</v>
      </c>
      <c r="I959" t="s">
        <v>76</v>
      </c>
      <c r="J959" t="s">
        <v>30</v>
      </c>
      <c r="K959" t="s">
        <v>40</v>
      </c>
      <c r="L959" s="1">
        <v>34603</v>
      </c>
      <c r="M959" s="2">
        <f t="shared" si="42"/>
        <v>1994</v>
      </c>
      <c r="N959" s="3">
        <f t="shared" si="43"/>
        <v>9</v>
      </c>
      <c r="O959" s="3">
        <f t="shared" si="44"/>
        <v>26</v>
      </c>
      <c r="P959">
        <v>162978</v>
      </c>
      <c r="Q959">
        <f>Employee_Data[[#This Row],[Annual Salary]] * (1 + Employee_Data[[#This Row],[Bonus %]])</f>
        <v>190684.25999999998</v>
      </c>
      <c r="R959">
        <v>0.17</v>
      </c>
      <c r="S959" t="s">
        <v>23</v>
      </c>
      <c r="T959" t="s">
        <v>65</v>
      </c>
      <c r="U959" s="1">
        <v>38131</v>
      </c>
    </row>
    <row r="960" spans="1:21" x14ac:dyDescent="0.25">
      <c r="A960" t="s">
        <v>1414</v>
      </c>
      <c r="B960" t="s">
        <v>426</v>
      </c>
      <c r="C960" t="s">
        <v>670</v>
      </c>
      <c r="D960" t="str">
        <f>CONCATENATE(Employee_Data[[#This Row],[First Name]]," ",Employee_Data[[#This Row],[Last Name]])</f>
        <v>Colton Garcia</v>
      </c>
      <c r="E960" t="s">
        <v>28</v>
      </c>
      <c r="F960">
        <v>55</v>
      </c>
      <c r="G960">
        <f>Constante!$A$2-Employee_Data[[#This Row],[Age]]</f>
        <v>10</v>
      </c>
      <c r="H960" t="s">
        <v>432</v>
      </c>
      <c r="I960" t="s">
        <v>20</v>
      </c>
      <c r="J960" t="s">
        <v>39</v>
      </c>
      <c r="K960" t="s">
        <v>102</v>
      </c>
      <c r="L960" s="1">
        <v>34290</v>
      </c>
      <c r="M960" s="2">
        <f t="shared" si="42"/>
        <v>1993</v>
      </c>
      <c r="N960" s="3">
        <f t="shared" si="43"/>
        <v>11</v>
      </c>
      <c r="O960" s="3">
        <f t="shared" si="44"/>
        <v>17</v>
      </c>
      <c r="P960">
        <v>8017</v>
      </c>
      <c r="Q960">
        <f>Employee_Data[[#This Row],[Annual Salary]] * (1 + Employee_Data[[#This Row],[Bonus %]])</f>
        <v>8017</v>
      </c>
      <c r="R960">
        <v>0</v>
      </c>
      <c r="S960" t="s">
        <v>23</v>
      </c>
      <c r="T960" t="s">
        <v>65</v>
      </c>
      <c r="U960" s="1"/>
    </row>
    <row r="961" spans="1:21" x14ac:dyDescent="0.25">
      <c r="A961" t="s">
        <v>1035</v>
      </c>
      <c r="B961" t="s">
        <v>220</v>
      </c>
      <c r="C961" t="s">
        <v>395</v>
      </c>
      <c r="D961" t="str">
        <f>CONCATENATE(Employee_Data[[#This Row],[First Name]]," ",Employee_Data[[#This Row],[Last Name]])</f>
        <v>Stella Lai</v>
      </c>
      <c r="E961" t="s">
        <v>18</v>
      </c>
      <c r="F961">
        <v>44</v>
      </c>
      <c r="G961">
        <f>Constante!$A$2-Employee_Data[[#This Row],[Age]]</f>
        <v>21</v>
      </c>
      <c r="H961" t="s">
        <v>49</v>
      </c>
      <c r="I961" t="s">
        <v>69</v>
      </c>
      <c r="J961" t="s">
        <v>30</v>
      </c>
      <c r="K961" t="s">
        <v>31</v>
      </c>
      <c r="L961" s="1">
        <v>44314</v>
      </c>
      <c r="M961" s="2">
        <f t="shared" si="42"/>
        <v>2021</v>
      </c>
      <c r="N961" s="3">
        <f t="shared" si="43"/>
        <v>4</v>
      </c>
      <c r="O961" s="3">
        <f t="shared" si="44"/>
        <v>28</v>
      </c>
      <c r="P961">
        <v>9852</v>
      </c>
      <c r="Q961">
        <f>Employee_Data[[#This Row],[Annual Salary]] * (1 + Employee_Data[[#This Row],[Bonus %]])</f>
        <v>9852</v>
      </c>
      <c r="R961">
        <v>0</v>
      </c>
      <c r="S961" t="s">
        <v>23</v>
      </c>
      <c r="T961" t="s">
        <v>65</v>
      </c>
      <c r="U961" s="1"/>
    </row>
    <row r="962" spans="1:21" x14ac:dyDescent="0.25">
      <c r="A962" t="s">
        <v>1227</v>
      </c>
      <c r="B962" t="s">
        <v>121</v>
      </c>
      <c r="C962" t="s">
        <v>794</v>
      </c>
      <c r="D962" t="str">
        <f>CONCATENATE(Employee_Data[[#This Row],[First Name]]," ",Employee_Data[[#This Row],[Last Name]])</f>
        <v>Leonardo Luong</v>
      </c>
      <c r="E962" t="s">
        <v>28</v>
      </c>
      <c r="F962">
        <v>52</v>
      </c>
      <c r="G962">
        <f>Constante!$A$2-Employee_Data[[#This Row],[Age]]</f>
        <v>13</v>
      </c>
      <c r="H962" t="s">
        <v>60</v>
      </c>
      <c r="I962" t="s">
        <v>38</v>
      </c>
      <c r="J962" t="s">
        <v>30</v>
      </c>
      <c r="K962" t="s">
        <v>31</v>
      </c>
      <c r="L962" s="1">
        <v>36523</v>
      </c>
      <c r="M962" s="2">
        <f t="shared" ref="M962:M1001" si="45">YEAR(L962)</f>
        <v>1999</v>
      </c>
      <c r="N962" s="3">
        <f t="shared" ref="N962:N1001" si="46">MONTH(L962)</f>
        <v>12</v>
      </c>
      <c r="O962" s="3">
        <f t="shared" ref="O962:O1001" si="47">DAY(L962)</f>
        <v>29</v>
      </c>
      <c r="P962">
        <v>116527</v>
      </c>
      <c r="Q962">
        <f>Employee_Data[[#This Row],[Annual Salary]] * (1 + Employee_Data[[#This Row],[Bonus %]])</f>
        <v>124683.89000000001</v>
      </c>
      <c r="R962">
        <v>7.0000000000000007E-2</v>
      </c>
      <c r="S962" t="s">
        <v>23</v>
      </c>
      <c r="T962" t="s">
        <v>50</v>
      </c>
      <c r="U962" s="1"/>
    </row>
    <row r="963" spans="1:21" x14ac:dyDescent="0.25">
      <c r="A963" t="s">
        <v>1313</v>
      </c>
      <c r="B963" t="s">
        <v>839</v>
      </c>
      <c r="C963" t="s">
        <v>472</v>
      </c>
      <c r="D963" t="str">
        <f>CONCATENATE(Employee_Data[[#This Row],[First Name]]," ",Employee_Data[[#This Row],[Last Name]])</f>
        <v>Nicholas Wong</v>
      </c>
      <c r="E963" t="s">
        <v>28</v>
      </c>
      <c r="F963">
        <v>27</v>
      </c>
      <c r="G963">
        <f>Constante!$A$2-Employee_Data[[#This Row],[Age]]</f>
        <v>38</v>
      </c>
      <c r="H963" t="s">
        <v>37</v>
      </c>
      <c r="I963" t="s">
        <v>55</v>
      </c>
      <c r="J963" t="s">
        <v>21</v>
      </c>
      <c r="K963" t="s">
        <v>31</v>
      </c>
      <c r="L963" s="1">
        <v>43776</v>
      </c>
      <c r="M963" s="2">
        <f t="shared" si="45"/>
        <v>2019</v>
      </c>
      <c r="N963" s="3">
        <f t="shared" si="46"/>
        <v>11</v>
      </c>
      <c r="O963" s="3">
        <f t="shared" si="47"/>
        <v>7</v>
      </c>
      <c r="P963">
        <v>174607</v>
      </c>
      <c r="Q963">
        <f>Employee_Data[[#This Row],[Annual Salary]] * (1 + Employee_Data[[#This Row],[Bonus %]])</f>
        <v>225243.03</v>
      </c>
      <c r="R963">
        <v>0.28999999999999998</v>
      </c>
      <c r="S963" t="s">
        <v>23</v>
      </c>
      <c r="T963" t="s">
        <v>105</v>
      </c>
      <c r="U963" s="1"/>
    </row>
    <row r="964" spans="1:21" x14ac:dyDescent="0.25">
      <c r="A964" t="s">
        <v>1415</v>
      </c>
      <c r="B964" t="s">
        <v>498</v>
      </c>
      <c r="C964" t="s">
        <v>1013</v>
      </c>
      <c r="D964" t="str">
        <f>CONCATENATE(Employee_Data[[#This Row],[First Name]]," ",Employee_Data[[#This Row],[Last Name]])</f>
        <v>Jeremiah Castillo</v>
      </c>
      <c r="E964" t="s">
        <v>28</v>
      </c>
      <c r="F964">
        <v>58</v>
      </c>
      <c r="G964">
        <f>Constante!$A$2-Employee_Data[[#This Row],[Age]]</f>
        <v>7</v>
      </c>
      <c r="H964" t="s">
        <v>153</v>
      </c>
      <c r="I964" t="s">
        <v>69</v>
      </c>
      <c r="J964" t="s">
        <v>21</v>
      </c>
      <c r="K964" t="s">
        <v>102</v>
      </c>
      <c r="L964" s="1">
        <v>38819</v>
      </c>
      <c r="M964" s="2">
        <f t="shared" si="45"/>
        <v>2006</v>
      </c>
      <c r="N964" s="3">
        <f t="shared" si="46"/>
        <v>4</v>
      </c>
      <c r="O964" s="3">
        <f t="shared" si="47"/>
        <v>12</v>
      </c>
      <c r="P964">
        <v>64202</v>
      </c>
      <c r="Q964">
        <f>Employee_Data[[#This Row],[Annual Salary]] * (1 + Employee_Data[[#This Row],[Bonus %]])</f>
        <v>64202</v>
      </c>
      <c r="R964">
        <v>0</v>
      </c>
      <c r="S964" t="s">
        <v>23</v>
      </c>
      <c r="T964" t="s">
        <v>105</v>
      </c>
      <c r="U964" s="1"/>
    </row>
    <row r="965" spans="1:21" x14ac:dyDescent="0.25">
      <c r="A965" t="s">
        <v>1015</v>
      </c>
      <c r="B965" t="s">
        <v>345</v>
      </c>
      <c r="C965" t="s">
        <v>599</v>
      </c>
      <c r="D965" t="str">
        <f>CONCATENATE(Employee_Data[[#This Row],[First Name]]," ",Employee_Data[[#This Row],[Last Name]])</f>
        <v>Cooper Jiang</v>
      </c>
      <c r="E965" t="s">
        <v>28</v>
      </c>
      <c r="F965">
        <v>49</v>
      </c>
      <c r="G965">
        <f>Constante!$A$2-Employee_Data[[#This Row],[Age]]</f>
        <v>16</v>
      </c>
      <c r="H965" t="s">
        <v>153</v>
      </c>
      <c r="I965" t="s">
        <v>69</v>
      </c>
      <c r="J965" t="s">
        <v>56</v>
      </c>
      <c r="K965" t="s">
        <v>31</v>
      </c>
      <c r="L965" s="1">
        <v>43671</v>
      </c>
      <c r="M965" s="2">
        <f t="shared" si="45"/>
        <v>2019</v>
      </c>
      <c r="N965" s="3">
        <f t="shared" si="46"/>
        <v>7</v>
      </c>
      <c r="O965" s="3">
        <f t="shared" si="47"/>
        <v>25</v>
      </c>
      <c r="P965">
        <v>50883</v>
      </c>
      <c r="Q965">
        <f>Employee_Data[[#This Row],[Annual Salary]] * (1 + Employee_Data[[#This Row],[Bonus %]])</f>
        <v>50883</v>
      </c>
      <c r="R965">
        <v>0</v>
      </c>
      <c r="S965" t="s">
        <v>32</v>
      </c>
      <c r="T965" t="s">
        <v>33</v>
      </c>
      <c r="U965" s="1">
        <v>44257</v>
      </c>
    </row>
    <row r="966" spans="1:21" x14ac:dyDescent="0.25">
      <c r="A966" t="s">
        <v>1416</v>
      </c>
      <c r="B966" t="s">
        <v>43</v>
      </c>
      <c r="C966" t="s">
        <v>101</v>
      </c>
      <c r="D966" t="str">
        <f>CONCATENATE(Employee_Data[[#This Row],[First Name]]," ",Employee_Data[[#This Row],[Last Name]])</f>
        <v>Penelope Silva</v>
      </c>
      <c r="E966" t="s">
        <v>18</v>
      </c>
      <c r="F966">
        <v>36</v>
      </c>
      <c r="G966">
        <f>Constante!$A$2-Employee_Data[[#This Row],[Age]]</f>
        <v>29</v>
      </c>
      <c r="H966" t="s">
        <v>304</v>
      </c>
      <c r="I966" t="s">
        <v>20</v>
      </c>
      <c r="J966" t="s">
        <v>39</v>
      </c>
      <c r="K966" t="s">
        <v>102</v>
      </c>
      <c r="L966" s="1">
        <v>42677</v>
      </c>
      <c r="M966" s="2">
        <f t="shared" si="45"/>
        <v>2016</v>
      </c>
      <c r="N966" s="3">
        <f t="shared" si="46"/>
        <v>11</v>
      </c>
      <c r="O966" s="3">
        <f t="shared" si="47"/>
        <v>3</v>
      </c>
      <c r="P966">
        <v>94618</v>
      </c>
      <c r="Q966">
        <f>Employee_Data[[#This Row],[Annual Salary]] * (1 + Employee_Data[[#This Row],[Bonus %]])</f>
        <v>94618</v>
      </c>
      <c r="R966">
        <v>0</v>
      </c>
      <c r="S966" t="s">
        <v>23</v>
      </c>
      <c r="T966" t="s">
        <v>105</v>
      </c>
      <c r="U966" s="1"/>
    </row>
    <row r="967" spans="1:21" x14ac:dyDescent="0.25">
      <c r="A967" t="s">
        <v>1417</v>
      </c>
      <c r="B967" t="s">
        <v>127</v>
      </c>
      <c r="C967" t="s">
        <v>244</v>
      </c>
      <c r="D967" t="str">
        <f>CONCATENATE(Employee_Data[[#This Row],[First Name]]," ",Employee_Data[[#This Row],[Last Name]])</f>
        <v>Jose Richardson</v>
      </c>
      <c r="E967" t="s">
        <v>28</v>
      </c>
      <c r="F967">
        <v>26</v>
      </c>
      <c r="G967">
        <f>Constante!$A$2-Employee_Data[[#This Row],[Age]]</f>
        <v>39</v>
      </c>
      <c r="H967" t="s">
        <v>37</v>
      </c>
      <c r="I967" t="s">
        <v>96</v>
      </c>
      <c r="J967" t="s">
        <v>21</v>
      </c>
      <c r="K967" t="s">
        <v>40</v>
      </c>
      <c r="L967" s="1">
        <v>43753</v>
      </c>
      <c r="M967" s="2">
        <f t="shared" si="45"/>
        <v>2019</v>
      </c>
      <c r="N967" s="3">
        <f t="shared" si="46"/>
        <v>10</v>
      </c>
      <c r="O967" s="3">
        <f t="shared" si="47"/>
        <v>15</v>
      </c>
      <c r="P967">
        <v>151556</v>
      </c>
      <c r="Q967">
        <f>Employee_Data[[#This Row],[Annual Salary]] * (1 + Employee_Data[[#This Row],[Bonus %]])</f>
        <v>181867.19999999998</v>
      </c>
      <c r="R967">
        <v>0.2</v>
      </c>
      <c r="S967" t="s">
        <v>23</v>
      </c>
      <c r="T967" t="s">
        <v>65</v>
      </c>
      <c r="U967" s="1"/>
    </row>
    <row r="968" spans="1:21" x14ac:dyDescent="0.25">
      <c r="A968" t="s">
        <v>1418</v>
      </c>
      <c r="B968" t="s">
        <v>608</v>
      </c>
      <c r="C968" t="s">
        <v>318</v>
      </c>
      <c r="D968" t="str">
        <f>CONCATENATE(Employee_Data[[#This Row],[First Name]]," ",Employee_Data[[#This Row],[Last Name]])</f>
        <v>Eleanor Chau</v>
      </c>
      <c r="E968" t="s">
        <v>18</v>
      </c>
      <c r="F968">
        <v>37</v>
      </c>
      <c r="G968">
        <f>Constante!$A$2-Employee_Data[[#This Row],[Age]]</f>
        <v>28</v>
      </c>
      <c r="H968" t="s">
        <v>338</v>
      </c>
      <c r="I968" t="s">
        <v>81</v>
      </c>
      <c r="J968" t="s">
        <v>21</v>
      </c>
      <c r="K968" t="s">
        <v>31</v>
      </c>
      <c r="L968" s="1">
        <v>43898</v>
      </c>
      <c r="M968" s="2">
        <f t="shared" si="45"/>
        <v>2020</v>
      </c>
      <c r="N968" s="3">
        <f t="shared" si="46"/>
        <v>3</v>
      </c>
      <c r="O968" s="3">
        <f t="shared" si="47"/>
        <v>8</v>
      </c>
      <c r="P968">
        <v>80659</v>
      </c>
      <c r="Q968">
        <f>Employee_Data[[#This Row],[Annual Salary]] * (1 + Employee_Data[[#This Row],[Bonus %]])</f>
        <v>80659</v>
      </c>
      <c r="R968">
        <v>0</v>
      </c>
      <c r="S968" t="s">
        <v>23</v>
      </c>
      <c r="T968" t="s">
        <v>50</v>
      </c>
      <c r="U968" s="1"/>
    </row>
    <row r="969" spans="1:21" x14ac:dyDescent="0.25">
      <c r="A969" t="s">
        <v>1419</v>
      </c>
      <c r="B969" t="s">
        <v>184</v>
      </c>
      <c r="C969" t="s">
        <v>500</v>
      </c>
      <c r="D969" t="str">
        <f>CONCATENATE(Employee_Data[[#This Row],[First Name]]," ",Employee_Data[[#This Row],[Last Name]])</f>
        <v>John Cho</v>
      </c>
      <c r="E969" t="s">
        <v>28</v>
      </c>
      <c r="F969">
        <v>47</v>
      </c>
      <c r="G969">
        <f>Constante!$A$2-Employee_Data[[#This Row],[Age]]</f>
        <v>18</v>
      </c>
      <c r="H969" t="s">
        <v>37</v>
      </c>
      <c r="I969" t="s">
        <v>76</v>
      </c>
      <c r="J969" t="s">
        <v>39</v>
      </c>
      <c r="K969" t="s">
        <v>31</v>
      </c>
      <c r="L969" s="1">
        <v>43772</v>
      </c>
      <c r="M969" s="2">
        <f t="shared" si="45"/>
        <v>2019</v>
      </c>
      <c r="N969" s="3">
        <f t="shared" si="46"/>
        <v>11</v>
      </c>
      <c r="O969" s="3">
        <f t="shared" si="47"/>
        <v>3</v>
      </c>
      <c r="P969">
        <v>195385</v>
      </c>
      <c r="Q969">
        <f>Employee_Data[[#This Row],[Annual Salary]] * (1 + Employee_Data[[#This Row],[Bonus %]])</f>
        <v>236415.85</v>
      </c>
      <c r="R969">
        <v>0.21</v>
      </c>
      <c r="S969" t="s">
        <v>32</v>
      </c>
      <c r="T969" t="s">
        <v>166</v>
      </c>
      <c r="U969" s="1"/>
    </row>
    <row r="970" spans="1:21" x14ac:dyDescent="0.25">
      <c r="A970" t="s">
        <v>1420</v>
      </c>
      <c r="B970" t="s">
        <v>411</v>
      </c>
      <c r="C970" t="s">
        <v>626</v>
      </c>
      <c r="D970" t="str">
        <f>CONCATENATE(Employee_Data[[#This Row],[First Name]]," ",Employee_Data[[#This Row],[Last Name]])</f>
        <v>Julian Delgado</v>
      </c>
      <c r="E970" t="s">
        <v>28</v>
      </c>
      <c r="F970">
        <v>29</v>
      </c>
      <c r="G970">
        <f>Constante!$A$2-Employee_Data[[#This Row],[Age]]</f>
        <v>36</v>
      </c>
      <c r="H970" t="s">
        <v>392</v>
      </c>
      <c r="I970" t="s">
        <v>20</v>
      </c>
      <c r="J970" t="s">
        <v>39</v>
      </c>
      <c r="K970" t="s">
        <v>102</v>
      </c>
      <c r="L970" s="1">
        <v>42509</v>
      </c>
      <c r="M970" s="2">
        <f t="shared" si="45"/>
        <v>2016</v>
      </c>
      <c r="N970" s="3">
        <f t="shared" si="46"/>
        <v>5</v>
      </c>
      <c r="O970" s="3">
        <f t="shared" si="47"/>
        <v>19</v>
      </c>
      <c r="P970">
        <v>52693</v>
      </c>
      <c r="Q970">
        <f>Employee_Data[[#This Row],[Annual Salary]] * (1 + Employee_Data[[#This Row],[Bonus %]])</f>
        <v>52693</v>
      </c>
      <c r="R970">
        <v>0</v>
      </c>
      <c r="S970" t="s">
        <v>112</v>
      </c>
      <c r="T970" t="s">
        <v>119</v>
      </c>
      <c r="U970" s="1"/>
    </row>
    <row r="971" spans="1:21" x14ac:dyDescent="0.25">
      <c r="A971" t="s">
        <v>1421</v>
      </c>
      <c r="B971" t="s">
        <v>93</v>
      </c>
      <c r="C971" t="s">
        <v>1050</v>
      </c>
      <c r="D971" t="str">
        <f>CONCATENATE(Employee_Data[[#This Row],[First Name]]," ",Employee_Data[[#This Row],[Last Name]])</f>
        <v>Isabella Scott</v>
      </c>
      <c r="E971" t="s">
        <v>18</v>
      </c>
      <c r="F971">
        <v>58</v>
      </c>
      <c r="G971">
        <f>Constante!$A$2-Employee_Data[[#This Row],[Age]]</f>
        <v>7</v>
      </c>
      <c r="H971" t="s">
        <v>536</v>
      </c>
      <c r="I971" t="s">
        <v>20</v>
      </c>
      <c r="J971" t="s">
        <v>21</v>
      </c>
      <c r="K971" t="s">
        <v>40</v>
      </c>
      <c r="L971" s="1">
        <v>42486</v>
      </c>
      <c r="M971" s="2">
        <f t="shared" si="45"/>
        <v>2016</v>
      </c>
      <c r="N971" s="3">
        <f t="shared" si="46"/>
        <v>4</v>
      </c>
      <c r="O971" s="3">
        <f t="shared" si="47"/>
        <v>26</v>
      </c>
      <c r="P971">
        <v>72045</v>
      </c>
      <c r="Q971">
        <f>Employee_Data[[#This Row],[Annual Salary]] * (1 + Employee_Data[[#This Row],[Bonus %]])</f>
        <v>72045</v>
      </c>
      <c r="R971">
        <v>0</v>
      </c>
      <c r="S971" t="s">
        <v>23</v>
      </c>
      <c r="T971" t="s">
        <v>50</v>
      </c>
      <c r="U971" s="1"/>
    </row>
    <row r="972" spans="1:21" x14ac:dyDescent="0.25">
      <c r="A972" t="s">
        <v>1422</v>
      </c>
      <c r="B972" t="s">
        <v>285</v>
      </c>
      <c r="C972" t="s">
        <v>1160</v>
      </c>
      <c r="D972" t="str">
        <f>CONCATENATE(Employee_Data[[#This Row],[First Name]]," ",Employee_Data[[#This Row],[Last Name]])</f>
        <v>Parker Avila</v>
      </c>
      <c r="E972" t="s">
        <v>28</v>
      </c>
      <c r="F972">
        <v>47</v>
      </c>
      <c r="G972">
        <f>Constante!$A$2-Employee_Data[[#This Row],[Age]]</f>
        <v>18</v>
      </c>
      <c r="H972" t="s">
        <v>153</v>
      </c>
      <c r="I972" t="s">
        <v>96</v>
      </c>
      <c r="J972" t="s">
        <v>30</v>
      </c>
      <c r="K972" t="s">
        <v>102</v>
      </c>
      <c r="L972" s="1">
        <v>38684</v>
      </c>
      <c r="M972" s="2">
        <f t="shared" si="45"/>
        <v>2005</v>
      </c>
      <c r="N972" s="3">
        <f t="shared" si="46"/>
        <v>11</v>
      </c>
      <c r="O972" s="3">
        <f t="shared" si="47"/>
        <v>28</v>
      </c>
      <c r="P972">
        <v>62749</v>
      </c>
      <c r="Q972">
        <f>Employee_Data[[#This Row],[Annual Salary]] * (1 + Employee_Data[[#This Row],[Bonus %]])</f>
        <v>62749</v>
      </c>
      <c r="R972">
        <v>0</v>
      </c>
      <c r="S972" t="s">
        <v>112</v>
      </c>
      <c r="T972" t="s">
        <v>113</v>
      </c>
      <c r="U972" s="1"/>
    </row>
    <row r="973" spans="1:21" x14ac:dyDescent="0.25">
      <c r="A973" t="s">
        <v>1423</v>
      </c>
      <c r="B973" t="s">
        <v>62</v>
      </c>
      <c r="C973" t="s">
        <v>155</v>
      </c>
      <c r="D973" t="str">
        <f>CONCATENATE(Employee_Data[[#This Row],[First Name]]," ",Employee_Data[[#This Row],[Last Name]])</f>
        <v>Luke Vu</v>
      </c>
      <c r="E973" t="s">
        <v>28</v>
      </c>
      <c r="F973">
        <v>52</v>
      </c>
      <c r="G973">
        <f>Constante!$A$2-Employee_Data[[#This Row],[Age]]</f>
        <v>13</v>
      </c>
      <c r="H973" t="s">
        <v>19</v>
      </c>
      <c r="I973" t="s">
        <v>96</v>
      </c>
      <c r="J973" t="s">
        <v>39</v>
      </c>
      <c r="K973" t="s">
        <v>31</v>
      </c>
      <c r="L973" s="1">
        <v>43255</v>
      </c>
      <c r="M973" s="2">
        <f t="shared" si="45"/>
        <v>2018</v>
      </c>
      <c r="N973" s="3">
        <f t="shared" si="46"/>
        <v>6</v>
      </c>
      <c r="O973" s="3">
        <f t="shared" si="47"/>
        <v>4</v>
      </c>
      <c r="P973">
        <v>154884</v>
      </c>
      <c r="Q973">
        <f>Employee_Data[[#This Row],[Annual Salary]] * (1 + Employee_Data[[#This Row],[Bonus %]])</f>
        <v>170372.40000000002</v>
      </c>
      <c r="R973">
        <v>0.1</v>
      </c>
      <c r="S973" t="s">
        <v>32</v>
      </c>
      <c r="T973" t="s">
        <v>88</v>
      </c>
      <c r="U973" s="1"/>
    </row>
    <row r="974" spans="1:21" x14ac:dyDescent="0.25">
      <c r="A974" t="s">
        <v>1424</v>
      </c>
      <c r="B974" t="s">
        <v>462</v>
      </c>
      <c r="C974" t="s">
        <v>391</v>
      </c>
      <c r="D974" t="str">
        <f>CONCATENATE(Employee_Data[[#This Row],[First Name]]," ",Employee_Data[[#This Row],[Last Name]])</f>
        <v>Jameson Nelson</v>
      </c>
      <c r="E974" t="s">
        <v>28</v>
      </c>
      <c r="F974">
        <v>61</v>
      </c>
      <c r="G974">
        <f>Constante!$A$2-Employee_Data[[#This Row],[Age]]</f>
        <v>4</v>
      </c>
      <c r="H974" t="s">
        <v>304</v>
      </c>
      <c r="I974" t="s">
        <v>20</v>
      </c>
      <c r="J974" t="s">
        <v>21</v>
      </c>
      <c r="K974" t="s">
        <v>40</v>
      </c>
      <c r="L974" s="1">
        <v>42437</v>
      </c>
      <c r="M974" s="2">
        <f t="shared" si="45"/>
        <v>2016</v>
      </c>
      <c r="N974" s="3">
        <f t="shared" si="46"/>
        <v>3</v>
      </c>
      <c r="O974" s="3">
        <f t="shared" si="47"/>
        <v>8</v>
      </c>
      <c r="P974">
        <v>96566</v>
      </c>
      <c r="Q974">
        <f>Employee_Data[[#This Row],[Annual Salary]] * (1 + Employee_Data[[#This Row],[Bonus %]])</f>
        <v>96566</v>
      </c>
      <c r="R974">
        <v>0</v>
      </c>
      <c r="S974" t="s">
        <v>23</v>
      </c>
      <c r="T974" t="s">
        <v>105</v>
      </c>
      <c r="U974" s="1"/>
    </row>
    <row r="975" spans="1:21" x14ac:dyDescent="0.25">
      <c r="A975" t="s">
        <v>1425</v>
      </c>
      <c r="B975" t="s">
        <v>950</v>
      </c>
      <c r="C975" t="s">
        <v>288</v>
      </c>
      <c r="D975" t="str">
        <f>CONCATENATE(Employee_Data[[#This Row],[First Name]]," ",Employee_Data[[#This Row],[Last Name]])</f>
        <v>Adrian Fernandez</v>
      </c>
      <c r="E975" t="s">
        <v>28</v>
      </c>
      <c r="F975">
        <v>45</v>
      </c>
      <c r="G975">
        <f>Constante!$A$2-Employee_Data[[#This Row],[Age]]</f>
        <v>20</v>
      </c>
      <c r="H975" t="s">
        <v>392</v>
      </c>
      <c r="I975" t="s">
        <v>20</v>
      </c>
      <c r="J975" t="s">
        <v>21</v>
      </c>
      <c r="K975" t="s">
        <v>102</v>
      </c>
      <c r="L975" s="1">
        <v>37126</v>
      </c>
      <c r="M975" s="2">
        <f t="shared" si="45"/>
        <v>2001</v>
      </c>
      <c r="N975" s="3">
        <f t="shared" si="46"/>
        <v>8</v>
      </c>
      <c r="O975" s="3">
        <f t="shared" si="47"/>
        <v>23</v>
      </c>
      <c r="P975">
        <v>54994</v>
      </c>
      <c r="Q975">
        <f>Employee_Data[[#This Row],[Annual Salary]] * (1 + Employee_Data[[#This Row],[Bonus %]])</f>
        <v>54994</v>
      </c>
      <c r="R975">
        <v>0</v>
      </c>
      <c r="S975" t="s">
        <v>23</v>
      </c>
      <c r="T975" t="s">
        <v>105</v>
      </c>
      <c r="U975" s="1"/>
    </row>
    <row r="976" spans="1:21" x14ac:dyDescent="0.25">
      <c r="A976" t="s">
        <v>1426</v>
      </c>
      <c r="B976" t="s">
        <v>858</v>
      </c>
      <c r="C976" t="s">
        <v>557</v>
      </c>
      <c r="D976" t="str">
        <f>CONCATENATE(Employee_Data[[#This Row],[First Name]]," ",Employee_Data[[#This Row],[Last Name]])</f>
        <v>Madison Hunter</v>
      </c>
      <c r="E976" t="s">
        <v>18</v>
      </c>
      <c r="F976">
        <v>40</v>
      </c>
      <c r="G976">
        <f>Constante!$A$2-Employee_Data[[#This Row],[Age]]</f>
        <v>25</v>
      </c>
      <c r="H976" t="s">
        <v>536</v>
      </c>
      <c r="I976" t="s">
        <v>20</v>
      </c>
      <c r="J976" t="s">
        <v>56</v>
      </c>
      <c r="K976" t="s">
        <v>40</v>
      </c>
      <c r="L976" s="1">
        <v>40944</v>
      </c>
      <c r="M976" s="2">
        <f t="shared" si="45"/>
        <v>2012</v>
      </c>
      <c r="N976" s="3">
        <f t="shared" si="46"/>
        <v>2</v>
      </c>
      <c r="O976" s="3">
        <f t="shared" si="47"/>
        <v>5</v>
      </c>
      <c r="P976">
        <v>61523</v>
      </c>
      <c r="Q976">
        <f>Employee_Data[[#This Row],[Annual Salary]] * (1 + Employee_Data[[#This Row],[Bonus %]])</f>
        <v>61523</v>
      </c>
      <c r="R976">
        <v>0</v>
      </c>
      <c r="S976" t="s">
        <v>23</v>
      </c>
      <c r="T976" t="s">
        <v>105</v>
      </c>
      <c r="U976" s="1"/>
    </row>
    <row r="977" spans="1:21" x14ac:dyDescent="0.25">
      <c r="A977" t="s">
        <v>1427</v>
      </c>
      <c r="B977" t="s">
        <v>44</v>
      </c>
      <c r="C977" t="s">
        <v>1340</v>
      </c>
      <c r="D977" t="str">
        <f>CONCATENATE(Employee_Data[[#This Row],[First Name]]," ",Employee_Data[[#This Row],[Last Name]])</f>
        <v>Jordan Phillips</v>
      </c>
      <c r="E977" t="s">
        <v>28</v>
      </c>
      <c r="F977">
        <v>45</v>
      </c>
      <c r="G977">
        <f>Constante!$A$2-Employee_Data[[#This Row],[Age]]</f>
        <v>20</v>
      </c>
      <c r="H977" t="s">
        <v>95</v>
      </c>
      <c r="I977" t="s">
        <v>76</v>
      </c>
      <c r="J977" t="s">
        <v>56</v>
      </c>
      <c r="K977" t="s">
        <v>22</v>
      </c>
      <c r="L977" s="1">
        <v>40524</v>
      </c>
      <c r="M977" s="2">
        <f t="shared" si="45"/>
        <v>2010</v>
      </c>
      <c r="N977" s="3">
        <f t="shared" si="46"/>
        <v>12</v>
      </c>
      <c r="O977" s="3">
        <f t="shared" si="47"/>
        <v>12</v>
      </c>
      <c r="P977">
        <v>190512</v>
      </c>
      <c r="Q977">
        <f>Employee_Data[[#This Row],[Annual Salary]] * (1 + Employee_Data[[#This Row],[Bonus %]])</f>
        <v>251475.84000000003</v>
      </c>
      <c r="R977">
        <v>0.32</v>
      </c>
      <c r="S977" t="s">
        <v>23</v>
      </c>
      <c r="T977" t="s">
        <v>105</v>
      </c>
      <c r="U977" s="1"/>
    </row>
    <row r="978" spans="1:21" x14ac:dyDescent="0.25">
      <c r="A978" t="s">
        <v>1428</v>
      </c>
      <c r="B978" t="s">
        <v>861</v>
      </c>
      <c r="C978" t="s">
        <v>609</v>
      </c>
      <c r="D978" t="str">
        <f>CONCATENATE(Employee_Data[[#This Row],[First Name]]," ",Employee_Data[[#This Row],[Last Name]])</f>
        <v>Maya Chan</v>
      </c>
      <c r="E978" t="s">
        <v>18</v>
      </c>
      <c r="F978">
        <v>37</v>
      </c>
      <c r="G978">
        <f>Constante!$A$2-Employee_Data[[#This Row],[Age]]</f>
        <v>28</v>
      </c>
      <c r="H978" t="s">
        <v>80</v>
      </c>
      <c r="I978" t="s">
        <v>81</v>
      </c>
      <c r="J978" t="s">
        <v>39</v>
      </c>
      <c r="K978" t="s">
        <v>31</v>
      </c>
      <c r="L978" s="1">
        <v>41318</v>
      </c>
      <c r="M978" s="2">
        <f t="shared" si="45"/>
        <v>2013</v>
      </c>
      <c r="N978" s="3">
        <f t="shared" si="46"/>
        <v>2</v>
      </c>
      <c r="O978" s="3">
        <f t="shared" si="47"/>
        <v>13</v>
      </c>
      <c r="P978">
        <v>124827</v>
      </c>
      <c r="Q978">
        <f>Employee_Data[[#This Row],[Annual Salary]] * (1 + Employee_Data[[#This Row],[Bonus %]])</f>
        <v>124827</v>
      </c>
      <c r="R978">
        <v>0</v>
      </c>
      <c r="S978" t="s">
        <v>32</v>
      </c>
      <c r="T978" t="s">
        <v>140</v>
      </c>
      <c r="U978" s="1"/>
    </row>
    <row r="979" spans="1:21" x14ac:dyDescent="0.25">
      <c r="A979" t="s">
        <v>796</v>
      </c>
      <c r="B979" t="s">
        <v>547</v>
      </c>
      <c r="C979" t="s">
        <v>337</v>
      </c>
      <c r="D979" t="str">
        <f>CONCATENATE(Employee_Data[[#This Row],[First Name]]," ",Employee_Data[[#This Row],[Last Name]])</f>
        <v>Wesley King</v>
      </c>
      <c r="E979" t="s">
        <v>28</v>
      </c>
      <c r="F979">
        <v>57</v>
      </c>
      <c r="G979">
        <f>Constante!$A$2-Employee_Data[[#This Row],[Age]]</f>
        <v>8</v>
      </c>
      <c r="H979" t="s">
        <v>60</v>
      </c>
      <c r="I979" t="s">
        <v>69</v>
      </c>
      <c r="J979" t="s">
        <v>30</v>
      </c>
      <c r="K979" t="s">
        <v>40</v>
      </c>
      <c r="L979" s="1">
        <v>43484</v>
      </c>
      <c r="M979" s="2">
        <f t="shared" si="45"/>
        <v>2019</v>
      </c>
      <c r="N979" s="3">
        <f t="shared" si="46"/>
        <v>1</v>
      </c>
      <c r="O979" s="3">
        <f t="shared" si="47"/>
        <v>19</v>
      </c>
      <c r="P979">
        <v>101577</v>
      </c>
      <c r="Q979">
        <f>Employee_Data[[#This Row],[Annual Salary]] * (1 + Employee_Data[[#This Row],[Bonus %]])</f>
        <v>106655.85</v>
      </c>
      <c r="R979">
        <v>0.05</v>
      </c>
      <c r="S979" t="s">
        <v>23</v>
      </c>
      <c r="T979" t="s">
        <v>41</v>
      </c>
      <c r="U979" s="1"/>
    </row>
    <row r="980" spans="1:21" x14ac:dyDescent="0.25">
      <c r="A980" t="s">
        <v>1429</v>
      </c>
      <c r="B980" t="s">
        <v>569</v>
      </c>
      <c r="C980" t="s">
        <v>288</v>
      </c>
      <c r="D980" t="str">
        <f>CONCATENATE(Employee_Data[[#This Row],[First Name]]," ",Employee_Data[[#This Row],[Last Name]])</f>
        <v>Sofia Fernandez</v>
      </c>
      <c r="E980" t="s">
        <v>18</v>
      </c>
      <c r="F980">
        <v>44</v>
      </c>
      <c r="G980">
        <f>Constante!$A$2-Employee_Data[[#This Row],[Age]]</f>
        <v>21</v>
      </c>
      <c r="H980" t="s">
        <v>60</v>
      </c>
      <c r="I980" t="s">
        <v>69</v>
      </c>
      <c r="J980" t="s">
        <v>30</v>
      </c>
      <c r="K980" t="s">
        <v>102</v>
      </c>
      <c r="L980" s="1">
        <v>38642</v>
      </c>
      <c r="M980" s="2">
        <f t="shared" si="45"/>
        <v>2005</v>
      </c>
      <c r="N980" s="3">
        <f t="shared" si="46"/>
        <v>10</v>
      </c>
      <c r="O980" s="3">
        <f t="shared" si="47"/>
        <v>17</v>
      </c>
      <c r="P980">
        <v>105223</v>
      </c>
      <c r="Q980">
        <f>Employee_Data[[#This Row],[Annual Salary]] * (1 + Employee_Data[[#This Row],[Bonus %]])</f>
        <v>115745.3</v>
      </c>
      <c r="R980">
        <v>0.1</v>
      </c>
      <c r="S980" t="s">
        <v>23</v>
      </c>
      <c r="T980" t="s">
        <v>50</v>
      </c>
      <c r="U980" s="1"/>
    </row>
    <row r="981" spans="1:21" x14ac:dyDescent="0.25">
      <c r="A981" t="s">
        <v>1269</v>
      </c>
      <c r="B981" t="s">
        <v>829</v>
      </c>
      <c r="C981" t="s">
        <v>468</v>
      </c>
      <c r="D981" t="str">
        <f>CONCATENATE(Employee_Data[[#This Row],[First Name]]," ",Employee_Data[[#This Row],[Last Name]])</f>
        <v>Maverick Figueroa</v>
      </c>
      <c r="E981" t="s">
        <v>28</v>
      </c>
      <c r="F981">
        <v>48</v>
      </c>
      <c r="G981">
        <f>Constante!$A$2-Employee_Data[[#This Row],[Age]]</f>
        <v>17</v>
      </c>
      <c r="H981" t="s">
        <v>499</v>
      </c>
      <c r="I981" t="s">
        <v>20</v>
      </c>
      <c r="J981" t="s">
        <v>56</v>
      </c>
      <c r="K981" t="s">
        <v>102</v>
      </c>
      <c r="L981" s="1">
        <v>39635</v>
      </c>
      <c r="M981" s="2">
        <f t="shared" si="45"/>
        <v>2008</v>
      </c>
      <c r="N981" s="3">
        <f t="shared" si="46"/>
        <v>7</v>
      </c>
      <c r="O981" s="3">
        <f t="shared" si="47"/>
        <v>6</v>
      </c>
      <c r="P981">
        <v>94815</v>
      </c>
      <c r="Q981">
        <f>Employee_Data[[#This Row],[Annual Salary]] * (1 + Employee_Data[[#This Row],[Bonus %]])</f>
        <v>94815</v>
      </c>
      <c r="R981">
        <v>0</v>
      </c>
      <c r="S981" t="s">
        <v>23</v>
      </c>
      <c r="T981" t="s">
        <v>41</v>
      </c>
      <c r="U981" s="1"/>
    </row>
    <row r="982" spans="1:21" x14ac:dyDescent="0.25">
      <c r="A982" t="s">
        <v>1430</v>
      </c>
      <c r="B982" t="s">
        <v>416</v>
      </c>
      <c r="C982" t="s">
        <v>738</v>
      </c>
      <c r="D982" t="str">
        <f>CONCATENATE(Employee_Data[[#This Row],[First Name]]," ",Employee_Data[[#This Row],[Last Name]])</f>
        <v>Hannah Hoang</v>
      </c>
      <c r="E982" t="s">
        <v>18</v>
      </c>
      <c r="F982">
        <v>25</v>
      </c>
      <c r="G982">
        <f>Constante!$A$2-Employee_Data[[#This Row],[Age]]</f>
        <v>40</v>
      </c>
      <c r="H982" t="s">
        <v>60</v>
      </c>
      <c r="I982" t="s">
        <v>69</v>
      </c>
      <c r="J982" t="s">
        <v>39</v>
      </c>
      <c r="K982" t="s">
        <v>31</v>
      </c>
      <c r="L982" s="1">
        <v>44545</v>
      </c>
      <c r="M982" s="2">
        <f t="shared" si="45"/>
        <v>2021</v>
      </c>
      <c r="N982" s="3">
        <f t="shared" si="46"/>
        <v>12</v>
      </c>
      <c r="O982" s="3">
        <f t="shared" si="47"/>
        <v>15</v>
      </c>
      <c r="P982">
        <v>114893</v>
      </c>
      <c r="Q982">
        <f>Employee_Data[[#This Row],[Annual Salary]] * (1 + Employee_Data[[#This Row],[Bonus %]])</f>
        <v>121786.58</v>
      </c>
      <c r="R982">
        <v>0.06</v>
      </c>
      <c r="S982" t="s">
        <v>32</v>
      </c>
      <c r="T982" t="s">
        <v>166</v>
      </c>
      <c r="U982" s="1"/>
    </row>
    <row r="983" spans="1:21" x14ac:dyDescent="0.25">
      <c r="A983" t="s">
        <v>1431</v>
      </c>
      <c r="B983" t="s">
        <v>708</v>
      </c>
      <c r="C983" t="s">
        <v>670</v>
      </c>
      <c r="D983" t="str">
        <f>CONCATENATE(Employee_Data[[#This Row],[First Name]]," ",Employee_Data[[#This Row],[Last Name]])</f>
        <v>Violet Garcia</v>
      </c>
      <c r="E983" t="s">
        <v>18</v>
      </c>
      <c r="F983">
        <v>35</v>
      </c>
      <c r="G983">
        <f>Constante!$A$2-Employee_Data[[#This Row],[Age]]</f>
        <v>30</v>
      </c>
      <c r="H983" t="s">
        <v>49</v>
      </c>
      <c r="I983" t="s">
        <v>96</v>
      </c>
      <c r="J983" t="s">
        <v>39</v>
      </c>
      <c r="K983" t="s">
        <v>102</v>
      </c>
      <c r="L983" s="1">
        <v>42745</v>
      </c>
      <c r="M983" s="2">
        <f t="shared" si="45"/>
        <v>2017</v>
      </c>
      <c r="N983" s="3">
        <f t="shared" si="46"/>
        <v>1</v>
      </c>
      <c r="O983" s="3">
        <f t="shared" si="47"/>
        <v>10</v>
      </c>
      <c r="P983">
        <v>80622</v>
      </c>
      <c r="Q983">
        <f>Employee_Data[[#This Row],[Annual Salary]] * (1 + Employee_Data[[#This Row],[Bonus %]])</f>
        <v>80622</v>
      </c>
      <c r="R983">
        <v>0</v>
      </c>
      <c r="S983" t="s">
        <v>23</v>
      </c>
      <c r="T983" t="s">
        <v>47</v>
      </c>
      <c r="U983" s="1"/>
    </row>
    <row r="984" spans="1:21" x14ac:dyDescent="0.25">
      <c r="A984" t="s">
        <v>156</v>
      </c>
      <c r="B984" t="s">
        <v>1432</v>
      </c>
      <c r="C984" t="s">
        <v>294</v>
      </c>
      <c r="D984" t="str">
        <f>CONCATENATE(Employee_Data[[#This Row],[First Name]]," ",Employee_Data[[#This Row],[Last Name]])</f>
        <v>Aaliyah Mai</v>
      </c>
      <c r="E984" t="s">
        <v>18</v>
      </c>
      <c r="F984">
        <v>57</v>
      </c>
      <c r="G984">
        <f>Constante!$A$2-Employee_Data[[#This Row],[Age]]</f>
        <v>8</v>
      </c>
      <c r="H984" t="s">
        <v>95</v>
      </c>
      <c r="I984" t="s">
        <v>20</v>
      </c>
      <c r="J984" t="s">
        <v>39</v>
      </c>
      <c r="K984" t="s">
        <v>31</v>
      </c>
      <c r="L984" s="1">
        <v>42685</v>
      </c>
      <c r="M984" s="2">
        <f t="shared" si="45"/>
        <v>2016</v>
      </c>
      <c r="N984" s="3">
        <f t="shared" si="46"/>
        <v>11</v>
      </c>
      <c r="O984" s="3">
        <f t="shared" si="47"/>
        <v>11</v>
      </c>
      <c r="P984">
        <v>246589</v>
      </c>
      <c r="Q984">
        <f>Employee_Data[[#This Row],[Annual Salary]] * (1 + Employee_Data[[#This Row],[Bonus %]])</f>
        <v>327963.37</v>
      </c>
      <c r="R984">
        <v>0.33</v>
      </c>
      <c r="S984" t="s">
        <v>23</v>
      </c>
      <c r="T984" t="s">
        <v>50</v>
      </c>
      <c r="U984" s="1">
        <v>42820</v>
      </c>
    </row>
    <row r="985" spans="1:21" x14ac:dyDescent="0.25">
      <c r="A985" t="s">
        <v>1433</v>
      </c>
      <c r="B985" t="s">
        <v>47</v>
      </c>
      <c r="C985" t="s">
        <v>385</v>
      </c>
      <c r="D985" t="str">
        <f>CONCATENATE(Employee_Data[[#This Row],[First Name]]," ",Employee_Data[[#This Row],[Last Name]])</f>
        <v>Austin Vang</v>
      </c>
      <c r="E985" t="s">
        <v>28</v>
      </c>
      <c r="F985">
        <v>49</v>
      </c>
      <c r="G985">
        <f>Constante!$A$2-Employee_Data[[#This Row],[Age]]</f>
        <v>16</v>
      </c>
      <c r="H985" t="s">
        <v>60</v>
      </c>
      <c r="I985" t="s">
        <v>96</v>
      </c>
      <c r="J985" t="s">
        <v>39</v>
      </c>
      <c r="K985" t="s">
        <v>31</v>
      </c>
      <c r="L985" s="1">
        <v>43240</v>
      </c>
      <c r="M985" s="2">
        <f t="shared" si="45"/>
        <v>2018</v>
      </c>
      <c r="N985" s="3">
        <f t="shared" si="46"/>
        <v>5</v>
      </c>
      <c r="O985" s="3">
        <f t="shared" si="47"/>
        <v>20</v>
      </c>
      <c r="P985">
        <v>119397</v>
      </c>
      <c r="Q985">
        <f>Employee_Data[[#This Row],[Annual Salary]] * (1 + Employee_Data[[#This Row],[Bonus %]])</f>
        <v>130142.73000000001</v>
      </c>
      <c r="R985">
        <v>0.09</v>
      </c>
      <c r="S985" t="s">
        <v>32</v>
      </c>
      <c r="T985" t="s">
        <v>140</v>
      </c>
      <c r="U985" s="1">
        <v>43538</v>
      </c>
    </row>
    <row r="986" spans="1:21" x14ac:dyDescent="0.25">
      <c r="A986" t="s">
        <v>1434</v>
      </c>
      <c r="B986" t="s">
        <v>484</v>
      </c>
      <c r="C986" t="s">
        <v>785</v>
      </c>
      <c r="D986" t="str">
        <f>CONCATENATE(Employee_Data[[#This Row],[First Name]]," ",Employee_Data[[#This Row],[Last Name]])</f>
        <v>Maria Sun</v>
      </c>
      <c r="E986" t="s">
        <v>18</v>
      </c>
      <c r="F986">
        <v>25</v>
      </c>
      <c r="G986">
        <f>Constante!$A$2-Employee_Data[[#This Row],[Age]]</f>
        <v>40</v>
      </c>
      <c r="H986" t="s">
        <v>37</v>
      </c>
      <c r="I986" t="s">
        <v>55</v>
      </c>
      <c r="J986" t="s">
        <v>56</v>
      </c>
      <c r="K986" t="s">
        <v>31</v>
      </c>
      <c r="L986" s="1">
        <v>44549</v>
      </c>
      <c r="M986" s="2">
        <f t="shared" si="45"/>
        <v>2021</v>
      </c>
      <c r="N986" s="3">
        <f t="shared" si="46"/>
        <v>12</v>
      </c>
      <c r="O986" s="3">
        <f t="shared" si="47"/>
        <v>19</v>
      </c>
      <c r="P986">
        <v>150666</v>
      </c>
      <c r="Q986">
        <f>Employee_Data[[#This Row],[Annual Salary]] * (1 + Employee_Data[[#This Row],[Bonus %]])</f>
        <v>185319.18</v>
      </c>
      <c r="R986">
        <v>0.23</v>
      </c>
      <c r="S986" t="s">
        <v>32</v>
      </c>
      <c r="T986" t="s">
        <v>166</v>
      </c>
      <c r="U986" s="1"/>
    </row>
    <row r="987" spans="1:21" x14ac:dyDescent="0.25">
      <c r="A987" t="s">
        <v>1435</v>
      </c>
      <c r="B987" t="s">
        <v>935</v>
      </c>
      <c r="C987" t="s">
        <v>1050</v>
      </c>
      <c r="D987" t="str">
        <f>CONCATENATE(Employee_Data[[#This Row],[First Name]]," ",Employee_Data[[#This Row],[Last Name]])</f>
        <v>Madelyn Scott</v>
      </c>
      <c r="E987" t="s">
        <v>18</v>
      </c>
      <c r="F987">
        <v>46</v>
      </c>
      <c r="G987">
        <f>Constante!$A$2-Employee_Data[[#This Row],[Age]]</f>
        <v>19</v>
      </c>
      <c r="H987" t="s">
        <v>19</v>
      </c>
      <c r="I987" t="s">
        <v>20</v>
      </c>
      <c r="J987" t="s">
        <v>21</v>
      </c>
      <c r="K987" t="s">
        <v>40</v>
      </c>
      <c r="L987" s="1">
        <v>37265</v>
      </c>
      <c r="M987" s="2">
        <f t="shared" si="45"/>
        <v>2002</v>
      </c>
      <c r="N987" s="3">
        <f t="shared" si="46"/>
        <v>1</v>
      </c>
      <c r="O987" s="3">
        <f t="shared" si="47"/>
        <v>9</v>
      </c>
      <c r="P987">
        <v>148035</v>
      </c>
      <c r="Q987">
        <f>Employee_Data[[#This Row],[Annual Salary]] * (1 + Employee_Data[[#This Row],[Bonus %]])</f>
        <v>168759.90000000002</v>
      </c>
      <c r="R987">
        <v>0.14000000000000001</v>
      </c>
      <c r="S987" t="s">
        <v>23</v>
      </c>
      <c r="T987" t="s">
        <v>50</v>
      </c>
      <c r="U987" s="1"/>
    </row>
    <row r="988" spans="1:21" x14ac:dyDescent="0.25">
      <c r="A988" t="s">
        <v>251</v>
      </c>
      <c r="B988" t="s">
        <v>142</v>
      </c>
      <c r="C988" t="s">
        <v>135</v>
      </c>
      <c r="D988" t="str">
        <f>CONCATENATE(Employee_Data[[#This Row],[First Name]]," ",Employee_Data[[#This Row],[Last Name]])</f>
        <v>Dylan Chin</v>
      </c>
      <c r="E988" t="s">
        <v>28</v>
      </c>
      <c r="F988">
        <v>60</v>
      </c>
      <c r="G988">
        <f>Constante!$A$2-Employee_Data[[#This Row],[Age]]</f>
        <v>5</v>
      </c>
      <c r="H988" t="s">
        <v>37</v>
      </c>
      <c r="I988" t="s">
        <v>38</v>
      </c>
      <c r="J988" t="s">
        <v>56</v>
      </c>
      <c r="K988" t="s">
        <v>31</v>
      </c>
      <c r="L988" s="1">
        <v>42891</v>
      </c>
      <c r="M988" s="2">
        <f t="shared" si="45"/>
        <v>2017</v>
      </c>
      <c r="N988" s="3">
        <f t="shared" si="46"/>
        <v>6</v>
      </c>
      <c r="O988" s="3">
        <f t="shared" si="47"/>
        <v>5</v>
      </c>
      <c r="P988">
        <v>158898</v>
      </c>
      <c r="Q988">
        <f>Employee_Data[[#This Row],[Annual Salary]] * (1 + Employee_Data[[#This Row],[Bonus %]])</f>
        <v>187499.63999999998</v>
      </c>
      <c r="R988">
        <v>0.18</v>
      </c>
      <c r="S988" t="s">
        <v>23</v>
      </c>
      <c r="T988" t="s">
        <v>65</v>
      </c>
      <c r="U988" s="1"/>
    </row>
    <row r="989" spans="1:21" x14ac:dyDescent="0.25">
      <c r="A989" t="s">
        <v>1436</v>
      </c>
      <c r="B989" t="s">
        <v>567</v>
      </c>
      <c r="C989" t="s">
        <v>431</v>
      </c>
      <c r="D989" t="str">
        <f>CONCATENATE(Employee_Data[[#This Row],[First Name]]," ",Employee_Data[[#This Row],[Last Name]])</f>
        <v>Emery Zhang</v>
      </c>
      <c r="E989" t="s">
        <v>18</v>
      </c>
      <c r="F989">
        <v>45</v>
      </c>
      <c r="G989">
        <f>Constante!$A$2-Employee_Data[[#This Row],[Age]]</f>
        <v>20</v>
      </c>
      <c r="H989" t="s">
        <v>218</v>
      </c>
      <c r="I989" t="s">
        <v>81</v>
      </c>
      <c r="J989" t="s">
        <v>56</v>
      </c>
      <c r="K989" t="s">
        <v>31</v>
      </c>
      <c r="L989" s="1">
        <v>40967</v>
      </c>
      <c r="M989" s="2">
        <f t="shared" si="45"/>
        <v>2012</v>
      </c>
      <c r="N989" s="3">
        <f t="shared" si="46"/>
        <v>2</v>
      </c>
      <c r="O989" s="3">
        <f t="shared" si="47"/>
        <v>28</v>
      </c>
      <c r="P989">
        <v>89659</v>
      </c>
      <c r="Q989">
        <f>Employee_Data[[#This Row],[Annual Salary]] * (1 + Employee_Data[[#This Row],[Bonus %]])</f>
        <v>89659</v>
      </c>
      <c r="R989">
        <v>0</v>
      </c>
      <c r="S989" t="s">
        <v>32</v>
      </c>
      <c r="T989" t="s">
        <v>140</v>
      </c>
      <c r="U989" s="1"/>
    </row>
    <row r="990" spans="1:21" x14ac:dyDescent="0.25">
      <c r="A990" t="s">
        <v>1437</v>
      </c>
      <c r="B990" t="s">
        <v>171</v>
      </c>
      <c r="C990" t="s">
        <v>190</v>
      </c>
      <c r="D990" t="str">
        <f>CONCATENATE(Employee_Data[[#This Row],[First Name]]," ",Employee_Data[[#This Row],[Last Name]])</f>
        <v>Riley Washington</v>
      </c>
      <c r="E990" t="s">
        <v>18</v>
      </c>
      <c r="F990">
        <v>39</v>
      </c>
      <c r="G990">
        <f>Constante!$A$2-Employee_Data[[#This Row],[Age]]</f>
        <v>26</v>
      </c>
      <c r="H990" t="s">
        <v>37</v>
      </c>
      <c r="I990" t="s">
        <v>55</v>
      </c>
      <c r="J990" t="s">
        <v>39</v>
      </c>
      <c r="K990" t="s">
        <v>40</v>
      </c>
      <c r="L990" s="1">
        <v>39201</v>
      </c>
      <c r="M990" s="2">
        <f t="shared" si="45"/>
        <v>2007</v>
      </c>
      <c r="N990" s="3">
        <f t="shared" si="46"/>
        <v>4</v>
      </c>
      <c r="O990" s="3">
        <f t="shared" si="47"/>
        <v>29</v>
      </c>
      <c r="P990">
        <v>171487</v>
      </c>
      <c r="Q990">
        <f>Employee_Data[[#This Row],[Annual Salary]] * (1 + Employee_Data[[#This Row],[Bonus %]])</f>
        <v>210929.01</v>
      </c>
      <c r="R990">
        <v>0.23</v>
      </c>
      <c r="S990" t="s">
        <v>23</v>
      </c>
      <c r="T990" t="s">
        <v>50</v>
      </c>
      <c r="U990" s="1"/>
    </row>
    <row r="991" spans="1:21" x14ac:dyDescent="0.25">
      <c r="A991" t="s">
        <v>1438</v>
      </c>
      <c r="B991" t="s">
        <v>774</v>
      </c>
      <c r="C991" t="s">
        <v>1439</v>
      </c>
      <c r="D991" t="str">
        <f>CONCATENATE(Employee_Data[[#This Row],[First Name]]," ",Employee_Data[[#This Row],[Last Name]])</f>
        <v>Raelynn Rios</v>
      </c>
      <c r="E991" t="s">
        <v>18</v>
      </c>
      <c r="F991">
        <v>43</v>
      </c>
      <c r="G991">
        <f>Constante!$A$2-Employee_Data[[#This Row],[Age]]</f>
        <v>22</v>
      </c>
      <c r="H991" t="s">
        <v>95</v>
      </c>
      <c r="I991" t="s">
        <v>55</v>
      </c>
      <c r="J991" t="s">
        <v>30</v>
      </c>
      <c r="K991" t="s">
        <v>102</v>
      </c>
      <c r="L991" s="1">
        <v>42603</v>
      </c>
      <c r="M991" s="2">
        <f t="shared" si="45"/>
        <v>2016</v>
      </c>
      <c r="N991" s="3">
        <f t="shared" si="46"/>
        <v>8</v>
      </c>
      <c r="O991" s="3">
        <f t="shared" si="47"/>
        <v>21</v>
      </c>
      <c r="P991">
        <v>258498</v>
      </c>
      <c r="Q991">
        <f>Employee_Data[[#This Row],[Annual Salary]] * (1 + Employee_Data[[#This Row],[Bonus %]])</f>
        <v>348972.30000000005</v>
      </c>
      <c r="R991">
        <v>0.35</v>
      </c>
      <c r="S991" t="s">
        <v>23</v>
      </c>
      <c r="T991" t="s">
        <v>105</v>
      </c>
      <c r="U991" s="1"/>
    </row>
    <row r="992" spans="1:21" x14ac:dyDescent="0.25">
      <c r="A992" t="s">
        <v>1440</v>
      </c>
      <c r="B992" t="s">
        <v>418</v>
      </c>
      <c r="C992" t="s">
        <v>270</v>
      </c>
      <c r="D992" t="str">
        <f>CONCATENATE(Employee_Data[[#This Row],[First Name]]," ",Employee_Data[[#This Row],[Last Name]])</f>
        <v>Anthony Hong</v>
      </c>
      <c r="E992" t="s">
        <v>28</v>
      </c>
      <c r="F992">
        <v>37</v>
      </c>
      <c r="G992">
        <f>Constante!$A$2-Employee_Data[[#This Row],[Age]]</f>
        <v>28</v>
      </c>
      <c r="H992" t="s">
        <v>19</v>
      </c>
      <c r="I992" t="s">
        <v>20</v>
      </c>
      <c r="J992" t="s">
        <v>21</v>
      </c>
      <c r="K992" t="s">
        <v>31</v>
      </c>
      <c r="L992" s="1">
        <v>40511</v>
      </c>
      <c r="M992" s="2">
        <f t="shared" si="45"/>
        <v>2010</v>
      </c>
      <c r="N992" s="3">
        <f t="shared" si="46"/>
        <v>11</v>
      </c>
      <c r="O992" s="3">
        <f t="shared" si="47"/>
        <v>29</v>
      </c>
      <c r="P992">
        <v>146961</v>
      </c>
      <c r="Q992">
        <f>Employee_Data[[#This Row],[Annual Salary]] * (1 + Employee_Data[[#This Row],[Bonus %]])</f>
        <v>163126.71000000002</v>
      </c>
      <c r="R992">
        <v>0.11</v>
      </c>
      <c r="S992" t="s">
        <v>23</v>
      </c>
      <c r="T992" t="s">
        <v>105</v>
      </c>
      <c r="U992" s="1"/>
    </row>
    <row r="993" spans="1:21" x14ac:dyDescent="0.25">
      <c r="A993" t="s">
        <v>1441</v>
      </c>
      <c r="B993" t="s">
        <v>746</v>
      </c>
      <c r="C993" t="s">
        <v>544</v>
      </c>
      <c r="D993" t="str">
        <f>CONCATENATE(Employee_Data[[#This Row],[First Name]]," ",Employee_Data[[#This Row],[Last Name]])</f>
        <v>Leo Herrera</v>
      </c>
      <c r="E993" t="s">
        <v>28</v>
      </c>
      <c r="F993">
        <v>48</v>
      </c>
      <c r="G993">
        <f>Constante!$A$2-Employee_Data[[#This Row],[Age]]</f>
        <v>17</v>
      </c>
      <c r="H993" t="s">
        <v>179</v>
      </c>
      <c r="I993" t="s">
        <v>76</v>
      </c>
      <c r="J993" t="s">
        <v>21</v>
      </c>
      <c r="K993" t="s">
        <v>102</v>
      </c>
      <c r="L993" s="1">
        <v>35907</v>
      </c>
      <c r="M993" s="2">
        <f t="shared" si="45"/>
        <v>1998</v>
      </c>
      <c r="N993" s="3">
        <f t="shared" si="46"/>
        <v>4</v>
      </c>
      <c r="O993" s="3">
        <f t="shared" si="47"/>
        <v>22</v>
      </c>
      <c r="P993">
        <v>85369</v>
      </c>
      <c r="Q993">
        <f>Employee_Data[[#This Row],[Annual Salary]] * (1 + Employee_Data[[#This Row],[Bonus %]])</f>
        <v>85369</v>
      </c>
      <c r="R993">
        <v>0</v>
      </c>
      <c r="S993" t="s">
        <v>112</v>
      </c>
      <c r="T993" t="s">
        <v>113</v>
      </c>
      <c r="U993" s="1">
        <v>38318</v>
      </c>
    </row>
    <row r="994" spans="1:21" x14ac:dyDescent="0.25">
      <c r="A994" t="s">
        <v>895</v>
      </c>
      <c r="B994" t="s">
        <v>90</v>
      </c>
      <c r="C994" t="s">
        <v>515</v>
      </c>
      <c r="D994" t="str">
        <f>CONCATENATE(Employee_Data[[#This Row],[First Name]]," ",Employee_Data[[#This Row],[Last Name]])</f>
        <v>Robert Wright</v>
      </c>
      <c r="E994" t="s">
        <v>28</v>
      </c>
      <c r="F994">
        <v>30</v>
      </c>
      <c r="G994">
        <f>Constante!$A$2-Employee_Data[[#This Row],[Age]]</f>
        <v>35</v>
      </c>
      <c r="H994" t="s">
        <v>29</v>
      </c>
      <c r="I994" t="s">
        <v>20</v>
      </c>
      <c r="J994" t="s">
        <v>30</v>
      </c>
      <c r="K994" t="s">
        <v>40</v>
      </c>
      <c r="L994" s="1">
        <v>42169</v>
      </c>
      <c r="M994" s="2">
        <f t="shared" si="45"/>
        <v>2015</v>
      </c>
      <c r="N994" s="3">
        <f t="shared" si="46"/>
        <v>6</v>
      </c>
      <c r="O994" s="3">
        <f t="shared" si="47"/>
        <v>14</v>
      </c>
      <c r="P994">
        <v>67489</v>
      </c>
      <c r="Q994">
        <f>Employee_Data[[#This Row],[Annual Salary]] * (1 + Employee_Data[[#This Row],[Bonus %]])</f>
        <v>67489</v>
      </c>
      <c r="R994">
        <v>0</v>
      </c>
      <c r="S994" t="s">
        <v>23</v>
      </c>
      <c r="T994" t="s">
        <v>41</v>
      </c>
      <c r="U994" s="1"/>
    </row>
    <row r="995" spans="1:21" x14ac:dyDescent="0.25">
      <c r="A995" t="s">
        <v>1442</v>
      </c>
      <c r="B995" t="s">
        <v>648</v>
      </c>
      <c r="C995" t="s">
        <v>244</v>
      </c>
      <c r="D995" t="str">
        <f>CONCATENATE(Employee_Data[[#This Row],[First Name]]," ",Employee_Data[[#This Row],[Last Name]])</f>
        <v>Audrey Richardson</v>
      </c>
      <c r="E995" t="s">
        <v>18</v>
      </c>
      <c r="F995">
        <v>46</v>
      </c>
      <c r="G995">
        <f>Constante!$A$2-Employee_Data[[#This Row],[Age]]</f>
        <v>19</v>
      </c>
      <c r="H995" t="s">
        <v>37</v>
      </c>
      <c r="I995" t="s">
        <v>20</v>
      </c>
      <c r="J995" t="s">
        <v>30</v>
      </c>
      <c r="K995" t="s">
        <v>40</v>
      </c>
      <c r="L995" s="1">
        <v>43379</v>
      </c>
      <c r="M995" s="2">
        <f t="shared" si="45"/>
        <v>2018</v>
      </c>
      <c r="N995" s="3">
        <f t="shared" si="46"/>
        <v>10</v>
      </c>
      <c r="O995" s="3">
        <f t="shared" si="47"/>
        <v>6</v>
      </c>
      <c r="P995">
        <v>166259</v>
      </c>
      <c r="Q995">
        <f>Employee_Data[[#This Row],[Annual Salary]] * (1 + Employee_Data[[#This Row],[Bonus %]])</f>
        <v>194523.03</v>
      </c>
      <c r="R995">
        <v>0.17</v>
      </c>
      <c r="S995" t="s">
        <v>23</v>
      </c>
      <c r="T995" t="s">
        <v>41</v>
      </c>
      <c r="U995" s="1"/>
    </row>
    <row r="996" spans="1:21" x14ac:dyDescent="0.25">
      <c r="A996" t="s">
        <v>1443</v>
      </c>
      <c r="B996" t="s">
        <v>368</v>
      </c>
      <c r="C996" t="s">
        <v>146</v>
      </c>
      <c r="D996" t="str">
        <f>CONCATENATE(Employee_Data[[#This Row],[First Name]]," ",Employee_Data[[#This Row],[Last Name]])</f>
        <v>Scarlett Kumar</v>
      </c>
      <c r="E996" t="s">
        <v>18</v>
      </c>
      <c r="F996">
        <v>55</v>
      </c>
      <c r="G996">
        <f>Constante!$A$2-Employee_Data[[#This Row],[Age]]</f>
        <v>10</v>
      </c>
      <c r="H996" t="s">
        <v>392</v>
      </c>
      <c r="I996" t="s">
        <v>20</v>
      </c>
      <c r="J996" t="s">
        <v>56</v>
      </c>
      <c r="K996" t="s">
        <v>31</v>
      </c>
      <c r="L996" s="1">
        <v>39820</v>
      </c>
      <c r="M996" s="2">
        <f t="shared" si="45"/>
        <v>2009</v>
      </c>
      <c r="N996" s="3">
        <f t="shared" si="46"/>
        <v>1</v>
      </c>
      <c r="O996" s="3">
        <f t="shared" si="47"/>
        <v>7</v>
      </c>
      <c r="P996">
        <v>47032</v>
      </c>
      <c r="Q996">
        <f>Employee_Data[[#This Row],[Annual Salary]] * (1 + Employee_Data[[#This Row],[Bonus %]])</f>
        <v>47032</v>
      </c>
      <c r="R996">
        <v>0</v>
      </c>
      <c r="S996" t="s">
        <v>23</v>
      </c>
      <c r="T996" t="s">
        <v>105</v>
      </c>
      <c r="U996" s="1"/>
    </row>
    <row r="997" spans="1:21" x14ac:dyDescent="0.25">
      <c r="A997" t="s">
        <v>1444</v>
      </c>
      <c r="B997" t="s">
        <v>547</v>
      </c>
      <c r="C997" t="s">
        <v>730</v>
      </c>
      <c r="D997" t="str">
        <f>CONCATENATE(Employee_Data[[#This Row],[First Name]]," ",Employee_Data[[#This Row],[Last Name]])</f>
        <v>Wesley Young</v>
      </c>
      <c r="E997" t="s">
        <v>28</v>
      </c>
      <c r="F997">
        <v>33</v>
      </c>
      <c r="G997">
        <f>Constante!$A$2-Employee_Data[[#This Row],[Age]]</f>
        <v>32</v>
      </c>
      <c r="H997" t="s">
        <v>49</v>
      </c>
      <c r="I997" t="s">
        <v>96</v>
      </c>
      <c r="J997" t="s">
        <v>39</v>
      </c>
      <c r="K997" t="s">
        <v>40</v>
      </c>
      <c r="L997" s="1">
        <v>42631</v>
      </c>
      <c r="M997" s="2">
        <f t="shared" si="45"/>
        <v>2016</v>
      </c>
      <c r="N997" s="3">
        <f t="shared" si="46"/>
        <v>9</v>
      </c>
      <c r="O997" s="3">
        <f t="shared" si="47"/>
        <v>18</v>
      </c>
      <c r="P997">
        <v>98427</v>
      </c>
      <c r="Q997">
        <f>Employee_Data[[#This Row],[Annual Salary]] * (1 + Employee_Data[[#This Row],[Bonus %]])</f>
        <v>98427</v>
      </c>
      <c r="R997">
        <v>0</v>
      </c>
      <c r="S997" t="s">
        <v>23</v>
      </c>
      <c r="T997" t="s">
        <v>105</v>
      </c>
      <c r="U997" s="1"/>
    </row>
    <row r="998" spans="1:21" x14ac:dyDescent="0.25">
      <c r="A998" t="s">
        <v>1445</v>
      </c>
      <c r="B998" t="s">
        <v>677</v>
      </c>
      <c r="C998" t="s">
        <v>891</v>
      </c>
      <c r="D998" t="str">
        <f>CONCATENATE(Employee_Data[[#This Row],[First Name]]," ",Employee_Data[[#This Row],[Last Name]])</f>
        <v>Lillian Khan</v>
      </c>
      <c r="E998" t="s">
        <v>18</v>
      </c>
      <c r="F998">
        <v>44</v>
      </c>
      <c r="G998">
        <f>Constante!$A$2-Employee_Data[[#This Row],[Age]]</f>
        <v>21</v>
      </c>
      <c r="H998" t="s">
        <v>64</v>
      </c>
      <c r="I998" t="s">
        <v>38</v>
      </c>
      <c r="J998" t="s">
        <v>39</v>
      </c>
      <c r="K998" t="s">
        <v>31</v>
      </c>
      <c r="L998" s="1">
        <v>40329</v>
      </c>
      <c r="M998" s="2">
        <f t="shared" si="45"/>
        <v>2010</v>
      </c>
      <c r="N998" s="3">
        <f t="shared" si="46"/>
        <v>5</v>
      </c>
      <c r="O998" s="3">
        <f t="shared" si="47"/>
        <v>31</v>
      </c>
      <c r="P998">
        <v>47387</v>
      </c>
      <c r="Q998">
        <f>Employee_Data[[#This Row],[Annual Salary]] * (1 + Employee_Data[[#This Row],[Bonus %]])</f>
        <v>47387</v>
      </c>
      <c r="R998">
        <v>0</v>
      </c>
      <c r="S998" t="s">
        <v>32</v>
      </c>
      <c r="T998" t="s">
        <v>166</v>
      </c>
      <c r="U998" s="1">
        <v>43108</v>
      </c>
    </row>
    <row r="999" spans="1:21" x14ac:dyDescent="0.25">
      <c r="A999" t="s">
        <v>1446</v>
      </c>
      <c r="B999" t="s">
        <v>1290</v>
      </c>
      <c r="C999" t="s">
        <v>91</v>
      </c>
      <c r="D999" t="str">
        <f>CONCATENATE(Employee_Data[[#This Row],[First Name]]," ",Employee_Data[[#This Row],[Last Name]])</f>
        <v>Oliver Yang</v>
      </c>
      <c r="E999" t="s">
        <v>28</v>
      </c>
      <c r="F999">
        <v>31</v>
      </c>
      <c r="G999">
        <f>Constante!$A$2-Employee_Data[[#This Row],[Age]]</f>
        <v>34</v>
      </c>
      <c r="H999" t="s">
        <v>37</v>
      </c>
      <c r="I999" t="s">
        <v>96</v>
      </c>
      <c r="J999" t="s">
        <v>39</v>
      </c>
      <c r="K999" t="s">
        <v>31</v>
      </c>
      <c r="L999" s="1">
        <v>43626</v>
      </c>
      <c r="M999" s="2">
        <f t="shared" si="45"/>
        <v>2019</v>
      </c>
      <c r="N999" s="3">
        <f t="shared" si="46"/>
        <v>6</v>
      </c>
      <c r="O999" s="3">
        <f t="shared" si="47"/>
        <v>10</v>
      </c>
      <c r="P999">
        <v>17671</v>
      </c>
      <c r="Q999">
        <f>Employee_Data[[#This Row],[Annual Salary]] * (1 + Employee_Data[[#This Row],[Bonus %]])</f>
        <v>20321.649999999998</v>
      </c>
      <c r="R999">
        <v>0.15</v>
      </c>
      <c r="S999" t="s">
        <v>23</v>
      </c>
      <c r="T999" t="s">
        <v>65</v>
      </c>
      <c r="U999" s="1"/>
    </row>
    <row r="1000" spans="1:21" x14ac:dyDescent="0.25">
      <c r="A1000" t="s">
        <v>1447</v>
      </c>
      <c r="B1000" t="s">
        <v>434</v>
      </c>
      <c r="C1000" t="s">
        <v>947</v>
      </c>
      <c r="D1000" t="str">
        <f>CONCATENATE(Employee_Data[[#This Row],[First Name]]," ",Employee_Data[[#This Row],[Last Name]])</f>
        <v>Lily Nguyen</v>
      </c>
      <c r="E1000" t="s">
        <v>18</v>
      </c>
      <c r="F1000">
        <v>33</v>
      </c>
      <c r="G1000">
        <f>Constante!$A$2-Employee_Data[[#This Row],[Age]]</f>
        <v>32</v>
      </c>
      <c r="H1000" t="s">
        <v>49</v>
      </c>
      <c r="I1000" t="s">
        <v>38</v>
      </c>
      <c r="J1000" t="s">
        <v>39</v>
      </c>
      <c r="K1000" t="s">
        <v>31</v>
      </c>
      <c r="L1000" s="1">
        <v>40936</v>
      </c>
      <c r="M1000" s="2">
        <f t="shared" si="45"/>
        <v>2012</v>
      </c>
      <c r="N1000" s="3">
        <f t="shared" si="46"/>
        <v>1</v>
      </c>
      <c r="O1000" s="3">
        <f t="shared" si="47"/>
        <v>28</v>
      </c>
      <c r="P1000">
        <v>9596</v>
      </c>
      <c r="Q1000">
        <f>Employee_Data[[#This Row],[Annual Salary]] * (1 + Employee_Data[[#This Row],[Bonus %]])</f>
        <v>9596</v>
      </c>
      <c r="R1000">
        <v>0</v>
      </c>
      <c r="S1000" t="s">
        <v>32</v>
      </c>
      <c r="T1000" t="s">
        <v>166</v>
      </c>
      <c r="U1000" s="1"/>
    </row>
    <row r="1001" spans="1:21" x14ac:dyDescent="0.25">
      <c r="A1001" t="s">
        <v>1448</v>
      </c>
      <c r="B1001" t="s">
        <v>569</v>
      </c>
      <c r="C1001" t="s">
        <v>297</v>
      </c>
      <c r="D1001" t="str">
        <f>CONCATENATE(Employee_Data[[#This Row],[First Name]]," ",Employee_Data[[#This Row],[Last Name]])</f>
        <v>Sofia Cheng</v>
      </c>
      <c r="E1001" t="s">
        <v>18</v>
      </c>
      <c r="F1001">
        <v>63</v>
      </c>
      <c r="G1001">
        <f>Constante!$A$2-Employee_Data[[#This Row],[Age]]</f>
        <v>2</v>
      </c>
      <c r="H1001" t="s">
        <v>95</v>
      </c>
      <c r="I1001" t="s">
        <v>69</v>
      </c>
      <c r="J1001" t="s">
        <v>56</v>
      </c>
      <c r="K1001" t="s">
        <v>31</v>
      </c>
      <c r="L1001" s="1">
        <v>44038</v>
      </c>
      <c r="M1001" s="2">
        <f t="shared" si="45"/>
        <v>2020</v>
      </c>
      <c r="N1001" s="3">
        <f t="shared" si="46"/>
        <v>7</v>
      </c>
      <c r="O1001" s="3">
        <f t="shared" si="47"/>
        <v>26</v>
      </c>
      <c r="P1001">
        <v>216195</v>
      </c>
      <c r="Q1001">
        <f>Employee_Data[[#This Row],[Annual Salary]] * (1 + Employee_Data[[#This Row],[Bonus %]])</f>
        <v>283215.45</v>
      </c>
      <c r="R1001">
        <v>0.31</v>
      </c>
      <c r="S1001" t="s">
        <v>23</v>
      </c>
      <c r="T1001" t="s">
        <v>65</v>
      </c>
      <c r="U1001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EB22C-38CC-4864-ACE0-413732B6F529}">
  <sheetPr>
    <tabColor theme="4" tint="-0.249977111117893"/>
  </sheetPr>
  <dimension ref="A1:F3"/>
  <sheetViews>
    <sheetView workbookViewId="0">
      <selection activeCell="F2" sqref="F2"/>
    </sheetView>
  </sheetViews>
  <sheetFormatPr baseColWidth="10" defaultRowHeight="15" x14ac:dyDescent="0.25"/>
  <cols>
    <col min="1" max="1" width="18.5703125" customWidth="1"/>
    <col min="2" max="2" width="21.140625" customWidth="1"/>
    <col min="3" max="3" width="18.28515625" customWidth="1"/>
    <col min="4" max="4" width="27.5703125" customWidth="1"/>
    <col min="5" max="5" width="23" customWidth="1"/>
    <col min="6" max="6" width="33.5703125" customWidth="1"/>
  </cols>
  <sheetData>
    <row r="1" spans="1:6" x14ac:dyDescent="0.25">
      <c r="A1" t="s">
        <v>1455</v>
      </c>
      <c r="B1" t="s">
        <v>1457</v>
      </c>
      <c r="C1" t="s">
        <v>1458</v>
      </c>
      <c r="D1" t="s">
        <v>1459</v>
      </c>
      <c r="E1" t="s">
        <v>1460</v>
      </c>
      <c r="F1" t="s">
        <v>1461</v>
      </c>
    </row>
    <row r="2" spans="1:6" x14ac:dyDescent="0.25">
      <c r="A2">
        <f>COUNTA(Employee_Data!A:A)-1</f>
        <v>1000</v>
      </c>
      <c r="B2">
        <f>(Tabla2[[#This Row],[Total empleados]] - COUNTA(Employee_Data!U:U)-1)</f>
        <v>913</v>
      </c>
      <c r="C2" s="8">
        <f>AVERAGE(Employee_Data!F:F)</f>
        <v>44.381999999999998</v>
      </c>
      <c r="D2">
        <f>COUNTIF(Employee_Data!I:I,"IT")</f>
        <v>241</v>
      </c>
      <c r="E2">
        <f>COUNTIFS(Employee_Data!I:I,"Sales",Employee_Data!S:S,"United States")</f>
        <v>89</v>
      </c>
      <c r="F2">
        <f>SUMIF(Employee_Data!I:I,"Finance",Employee_Data!Q:Q)</f>
        <v>15774355.590000007</v>
      </c>
    </row>
    <row r="3" spans="1:6" x14ac:dyDescent="0.25">
      <c r="C3" s="8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AAA39-5716-4463-B110-F8030202B784}">
  <sheetPr>
    <tabColor theme="5"/>
  </sheetPr>
  <dimension ref="A1:E13"/>
  <sheetViews>
    <sheetView workbookViewId="0">
      <selection activeCell="A3" sqref="A3"/>
    </sheetView>
  </sheetViews>
  <sheetFormatPr baseColWidth="10" defaultRowHeight="15" x14ac:dyDescent="0.25"/>
  <cols>
    <col min="1" max="1" width="22.140625" customWidth="1"/>
  </cols>
  <sheetData>
    <row r="1" spans="1:5" x14ac:dyDescent="0.25">
      <c r="A1" s="6" t="s">
        <v>1456</v>
      </c>
    </row>
    <row r="2" spans="1:5" x14ac:dyDescent="0.25">
      <c r="A2" s="7">
        <v>65</v>
      </c>
    </row>
    <row r="3" spans="1:5" x14ac:dyDescent="0.25">
      <c r="A3" s="5"/>
    </row>
    <row r="13" spans="1:5" x14ac:dyDescent="0.25">
      <c r="E13" s="4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E A A B Q S w M E F A A C A A g A W Z l l W N C W x l m k A A A A 9 g A A A B I A H A B D b 2 5 m a W c v U G F j a 2 F n Z S 5 4 b W w g o h g A K K A U A A A A A A A A A A A A A A A A A A A A A A A A A A A A h Y 9 B D o I w F E S v Q r q n L d U Y Q j 4 l x q 0 k R h P j t i k V G q E Y W i x 3 c + G R v I I Y R d 2 5 n D d v M X O / 3 i A b m j q 4 q M 7 q 1 q Q o w h Q F y s i 2 0 K Z M U e + O Y Y w y D h s h T 6 J U w S g b m w y 2 S F H l 3 D k h x H u P / Q y 3 X U k Y p R E 5 5 O u d r F Q j 0 E f W / + V Q G + u E k Q p x 2 L / G c I Y j N s c L F m M K Z I K Q a / M V 2 L j 3 2 f 5 A W P W 1 6 z v F l Q 2 X W y B T B P L + w B 9 Q S w M E F A A C A A g A W Z l l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m Z Z V i B u m 4 M m Q E A A B g D A A A T A B w A R m 9 y b X V s Y X M v U 2 V j d G l v b j E u b S C i G A A o o B Q A A A A A A A A A A A A A A A A A A A A A A A A A A A B 1 k d F r 2 z A Q x t 8 D + R 8 O j 0 E C w j S w 9 m H F D 6 3 t r h 0 l 6 Y i 7 l 2 Y M R b 6 l A v l k p F N W N / R / n z y P Z c O t X 3 z + v t O n 3 / k 8 K t a W Y D 2 8 F + f T y X T i H 6 X D G s q m N b Z D / F 5 I l p C B Q Z 5 O I D 4 r p 3 d I U c n 9 P i 2 s C g 0 S z 6 6 0 w T S 3 x P H D z 5 L 8 4 + b e o / O b 2 3 K 5 + r r a F P Y n G S t r v / k v N 1 V + n 8 z F Q 4 F G N 5 r R Z Y l I B O T W h I Z 8 t j g V U J K y t a Z d d n Z 6 c r I Q 8 C V Y x j V 3 B r N j m S 4 t 4 b e 5 G A j f J f G Q 3 O K z r K 2 H 1 t n G 7 n U s k w h d y W 1 s v + s 1 x m u U d Y S c D S M J e P i j X x i z V t J I 5 z N 2 4 d / g S r c W l G y 2 O m Y f 8 y o n y f + w r h n I q 6 5 F P 3 s T Q x w O S V n e F H F S j p 3 A + M Q v A g 7 J l X a e Y S k b H F m 3 8 i 3 n E 1 I c Y i R f 7 P r W G + K z D 2 n P 8 1 v 8 b L d Q a T b j l A J b 6 b h f 5 c i 6 D F 4 T e g / 3 p M d u y Y + k l e Z u 5 F x r h x C 3 / P e y O t Y D G 1 G Q B t b 9 L + 7 P 5 c E 5 J N U d Q S 8 t B Q / v o 3 e H T k U q u c O j m 9 t A 7 M Y 3 5 q 9 h l E + a x x g v 8 + l E 0 + t r P f 8 F U E s B A i 0 A F A A C A A g A W Z l l W N C W x l m k A A A A 9 g A A A B I A A A A A A A A A A A A A A A A A A A A A A E N v b m Z p Z y 9 Q Y W N r Y W d l L n h t b F B L A Q I t A B Q A A g A I A F m Z Z V g P y u m r p A A A A O k A A A A T A A A A A A A A A A A A A A A A A P A A A A B b Q 2 9 u d G V u d F 9 U e X B l c 1 0 u e G 1 s U E s B A i 0 A F A A C A A g A W Z l l W I G 6 b g y Z A Q A A G A M A A B M A A A A A A A A A A A A A A A A A 4 Q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B E A A A A A A A B W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X 0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M G N l M z B k Y y 0 3 M T l i L T R j M T M t O D g 5 O S 0 w N D d m Z T Y y N 2 E 2 Y z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W 1 w b G 9 5 Z W V f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1 V D I y O j E w O j U x L j c x M z Y 3 M T d a I i A v P j x F b n R y e S B U e X B l P S J G a W x s Q 2 9 s d W 1 u V H l w Z X M i I F Z h b H V l P S J z Q m d Z R 0 J n T U d C Z 1 l H Q 1 J F R U J n W U o i I C 8 + P E V u d H J 5 I F R 5 c G U 9 I k Z p b G x D b 2 x 1 b W 5 O Y W 1 l c y I g V m F s d W U 9 I n N b J n F 1 b 3 Q 7 R U V J R C Z x d W 9 0 O y w m c X V v d D t G a X J z d C B O Y W 1 l J n F 1 b 3 Q 7 L C Z x d W 9 0 O 0 x h c 3 Q g T m F t Z S Z x d W 9 0 O y w m c X V v d D t H Z W 5 k Z X I m c X V v d D s s J n F 1 b 3 Q 7 Q W d l J n F 1 b 3 Q 7 L C Z x d W 9 0 O 0 p v Y i B U a X R s Z S Z x d W 9 0 O y w m c X V v d D t E Z X B h c n R t Z W 5 0 J n F 1 b 3 Q 7 L C Z x d W 9 0 O 0 J 1 c 2 l u Z X N z I F V u a X Q m c X V v d D s s J n F 1 b 3 Q 7 R X R o b m l j a X R 5 J n F 1 b 3 Q 7 L C Z x d W 9 0 O 0 h p c m U g R G F 0 Z S Z x d W 9 0 O y w m c X V v d D t B b m 5 1 Y W w g U 2 F s Y X J 5 J n F 1 b 3 Q 7 L C Z x d W 9 0 O 0 J v b n V z I C U m c X V v d D s s J n F 1 b 3 Q 7 Q 2 9 1 b n R y e S Z x d W 9 0 O y w m c X V v d D t D a X R 5 J n F 1 b 3 Q 7 L C Z x d W 9 0 O 0 V 4 a X Q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X B s b 3 l l Z V 9 E Y X R h L 0 F 1 d G 9 S Z W 1 v d m V k Q 2 9 s d W 1 u c z E u e 0 V F S U Q s M H 0 m c X V v d D s s J n F 1 b 3 Q 7 U 2 V j d G l v b j E v R W 1 w b G 9 5 Z W V f R G F 0 Y S 9 B d X R v U m V t b 3 Z l Z E N v b H V t b n M x L n t G a X J z d C B O Y W 1 l L D F 9 J n F 1 b 3 Q 7 L C Z x d W 9 0 O 1 N l Y 3 R p b 2 4 x L 0 V t c G x v e W V l X 0 R h d G E v Q X V 0 b 1 J l b W 9 2 Z W R D b 2 x 1 b W 5 z M S 5 7 T G F z d C B O Y W 1 l L D J 9 J n F 1 b 3 Q 7 L C Z x d W 9 0 O 1 N l Y 3 R p b 2 4 x L 0 V t c G x v e W V l X 0 R h d G E v Q X V 0 b 1 J l b W 9 2 Z W R D b 2 x 1 b W 5 z M S 5 7 R 2 V u Z G V y L D N 9 J n F 1 b 3 Q 7 L C Z x d W 9 0 O 1 N l Y 3 R p b 2 4 x L 0 V t c G x v e W V l X 0 R h d G E v Q X V 0 b 1 J l b W 9 2 Z W R D b 2 x 1 b W 5 z M S 5 7 Q W d l L D R 9 J n F 1 b 3 Q 7 L C Z x d W 9 0 O 1 N l Y 3 R p b 2 4 x L 0 V t c G x v e W V l X 0 R h d G E v Q X V 0 b 1 J l b W 9 2 Z W R D b 2 x 1 b W 5 z M S 5 7 S m 9 i I F R p d G x l L D V 9 J n F 1 b 3 Q 7 L C Z x d W 9 0 O 1 N l Y 3 R p b 2 4 x L 0 V t c G x v e W V l X 0 R h d G E v Q X V 0 b 1 J l b W 9 2 Z W R D b 2 x 1 b W 5 z M S 5 7 R G V w Y X J 0 b W V u d C w 2 f S Z x d W 9 0 O y w m c X V v d D t T Z W N 0 a W 9 u M S 9 F b X B s b 3 l l Z V 9 E Y X R h L 0 F 1 d G 9 S Z W 1 v d m V k Q 2 9 s d W 1 u c z E u e 0 J 1 c 2 l u Z X N z I F V u a X Q s N 3 0 m c X V v d D s s J n F 1 b 3 Q 7 U 2 V j d G l v b j E v R W 1 w b G 9 5 Z W V f R G F 0 Y S 9 B d X R v U m V t b 3 Z l Z E N v b H V t b n M x L n t F d G h u a W N p d H k s O H 0 m c X V v d D s s J n F 1 b 3 Q 7 U 2 V j d G l v b j E v R W 1 w b G 9 5 Z W V f R G F 0 Y S 9 B d X R v U m V t b 3 Z l Z E N v b H V t b n M x L n t I a X J l I E R h d G U s O X 0 m c X V v d D s s J n F 1 b 3 Q 7 U 2 V j d G l v b j E v R W 1 w b G 9 5 Z W V f R G F 0 Y S 9 B d X R v U m V t b 3 Z l Z E N v b H V t b n M x L n t B b m 5 1 Y W w g U 2 F s Y X J 5 L D E w f S Z x d W 9 0 O y w m c X V v d D t T Z W N 0 a W 9 u M S 9 F b X B s b 3 l l Z V 9 E Y X R h L 0 F 1 d G 9 S Z W 1 v d m V k Q 2 9 s d W 1 u c z E u e 0 J v b n V z I C U s M T F 9 J n F 1 b 3 Q 7 L C Z x d W 9 0 O 1 N l Y 3 R p b 2 4 x L 0 V t c G x v e W V l X 0 R h d G E v Q X V 0 b 1 J l b W 9 2 Z W R D b 2 x 1 b W 5 z M S 5 7 Q 2 9 1 b n R y e S w x M n 0 m c X V v d D s s J n F 1 b 3 Q 7 U 2 V j d G l v b j E v R W 1 w b G 9 5 Z W V f R G F 0 Y S 9 B d X R v U m V t b 3 Z l Z E N v b H V t b n M x L n t D a X R 5 L D E z f S Z x d W 9 0 O y w m c X V v d D t T Z W N 0 a W 9 u M S 9 F b X B s b 3 l l Z V 9 E Y X R h L 0 F 1 d G 9 S Z W 1 v d m V k Q 2 9 s d W 1 u c z E u e 0 V 4 a X Q g R G F 0 Z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V t c G x v e W V l X 0 R h d G E v Q X V 0 b 1 J l b W 9 2 Z W R D b 2 x 1 b W 5 z M S 5 7 R U V J R C w w f S Z x d W 9 0 O y w m c X V v d D t T Z W N 0 a W 9 u M S 9 F b X B s b 3 l l Z V 9 E Y X R h L 0 F 1 d G 9 S Z W 1 v d m V k Q 2 9 s d W 1 u c z E u e 0 Z p c n N 0 I E 5 h b W U s M X 0 m c X V v d D s s J n F 1 b 3 Q 7 U 2 V j d G l v b j E v R W 1 w b G 9 5 Z W V f R G F 0 Y S 9 B d X R v U m V t b 3 Z l Z E N v b H V t b n M x L n t M Y X N 0 I E 5 h b W U s M n 0 m c X V v d D s s J n F 1 b 3 Q 7 U 2 V j d G l v b j E v R W 1 w b G 9 5 Z W V f R G F 0 Y S 9 B d X R v U m V t b 3 Z l Z E N v b H V t b n M x L n t H Z W 5 k Z X I s M 3 0 m c X V v d D s s J n F 1 b 3 Q 7 U 2 V j d G l v b j E v R W 1 w b G 9 5 Z W V f R G F 0 Y S 9 B d X R v U m V t b 3 Z l Z E N v b H V t b n M x L n t B Z 2 U s N H 0 m c X V v d D s s J n F 1 b 3 Q 7 U 2 V j d G l v b j E v R W 1 w b G 9 5 Z W V f R G F 0 Y S 9 B d X R v U m V t b 3 Z l Z E N v b H V t b n M x L n t K b 2 I g V G l 0 b G U s N X 0 m c X V v d D s s J n F 1 b 3 Q 7 U 2 V j d G l v b j E v R W 1 w b G 9 5 Z W V f R G F 0 Y S 9 B d X R v U m V t b 3 Z l Z E N v b H V t b n M x L n t E Z X B h c n R t Z W 5 0 L D Z 9 J n F 1 b 3 Q 7 L C Z x d W 9 0 O 1 N l Y 3 R p b 2 4 x L 0 V t c G x v e W V l X 0 R h d G E v Q X V 0 b 1 J l b W 9 2 Z W R D b 2 x 1 b W 5 z M S 5 7 Q n V z a W 5 l c 3 M g V W 5 p d C w 3 f S Z x d W 9 0 O y w m c X V v d D t T Z W N 0 a W 9 u M S 9 F b X B s b 3 l l Z V 9 E Y X R h L 0 F 1 d G 9 S Z W 1 v d m V k Q 2 9 s d W 1 u c z E u e 0 V 0 a G 5 p Y 2 l 0 e S w 4 f S Z x d W 9 0 O y w m c X V v d D t T Z W N 0 a W 9 u M S 9 F b X B s b 3 l l Z V 9 E Y X R h L 0 F 1 d G 9 S Z W 1 v d m V k Q 2 9 s d W 1 u c z E u e 0 h p c m U g R G F 0 Z S w 5 f S Z x d W 9 0 O y w m c X V v d D t T Z W N 0 a W 9 u M S 9 F b X B s b 3 l l Z V 9 E Y X R h L 0 F 1 d G 9 S Z W 1 v d m V k Q 2 9 s d W 1 u c z E u e 0 F u b n V h b C B T Y W x h c n k s M T B 9 J n F 1 b 3 Q 7 L C Z x d W 9 0 O 1 N l Y 3 R p b 2 4 x L 0 V t c G x v e W V l X 0 R h d G E v Q X V 0 b 1 J l b W 9 2 Z W R D b 2 x 1 b W 5 z M S 5 7 Q m 9 u d X M g J S w x M X 0 m c X V v d D s s J n F 1 b 3 Q 7 U 2 V j d G l v b j E v R W 1 w b G 9 5 Z W V f R G F 0 Y S 9 B d X R v U m V t b 3 Z l Z E N v b H V t b n M x L n t D b 3 V u d H J 5 L D E y f S Z x d W 9 0 O y w m c X V v d D t T Z W N 0 a W 9 u M S 9 F b X B s b 3 l l Z V 9 E Y X R h L 0 F 1 d G 9 S Z W 1 v d m V k Q 2 9 s d W 1 u c z E u e 0 N p d H k s M T N 9 J n F 1 b 3 Q 7 L C Z x d W 9 0 O 1 N l Y 3 R p b 2 4 x L 0 V t c G x v e W V l X 0 R h d G E v Q X V 0 b 1 J l b W 9 2 Z W R D b 2 x 1 b W 5 z M S 5 7 R X h p d C B E Y X R l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1 w b G 9 5 Z W V f R G F 0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V 9 E Y X R h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X 0 R h d G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c j u S d I n p 9 C h H I i F 2 h 8 S n A A A A A A A g A A A A A A E G Y A A A A B A A A g A A A A r R N R n Z P r v V b H Y / V h u 3 w l r H E x R Q D 2 9 Y M v T + z f a + W / Y t w A A A A A D o A A A A A C A A A g A A A A m p F Y E 6 i c j 9 / 8 M D V 3 y A R v 5 d R K F Q + Q 9 c i 7 9 a j X J Z 5 l w D h Q A A A A a 4 e 3 k O h u D H E b h 8 R m X w w 8 M B 8 Q X s e X 1 m m h G w O n L Z 1 5 H 5 N p m s A E y 3 O Z P D j n b W r K I U d Z E v Z 3 W X 3 i 4 E l N J / C f J K 4 6 f G X t s J k 0 o Y r 7 7 0 x 5 j Y 3 8 v H t A A A A A j I + j R X / j z 4 W Q v Y d l q q f 8 g / J W l c S G B o w X I y y T g R d o C d a Q C Z a I L w B S R 5 J W / L B j j f U b i t T X v 1 Y b 1 D n n e 7 P h J g L n O Q = = < / D a t a M a s h u p > 
</file>

<file path=customXml/itemProps1.xml><?xml version="1.0" encoding="utf-8"?>
<ds:datastoreItem xmlns:ds="http://schemas.openxmlformats.org/officeDocument/2006/customXml" ds:itemID="{E8B8CD04-FB0C-4814-A578-FABC1CA637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Employee_Data</vt:lpstr>
      <vt:lpstr>Reporte</vt:lpstr>
      <vt:lpstr>Constante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 Mores Cabriotto</dc:creator>
  <cp:lastModifiedBy>Leticia Mores Cabriotto</cp:lastModifiedBy>
  <dcterms:created xsi:type="dcterms:W3CDTF">2024-03-05T22:10:08Z</dcterms:created>
  <dcterms:modified xsi:type="dcterms:W3CDTF">2024-03-10T00:36:25Z</dcterms:modified>
</cp:coreProperties>
</file>