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1_Courses\2018-2_Creative Computing for Engineers\Lectures\"/>
    </mc:Choice>
  </mc:AlternateContent>
  <bookViews>
    <workbookView xWindow="0" yWindow="0" windowWidth="28800" windowHeight="12300"/>
  </bookViews>
  <sheets>
    <sheet name="Optimization" sheetId="2" r:id="rId1"/>
    <sheet name="Linear regression_example" sheetId="1" r:id="rId2"/>
  </sheets>
  <definedNames>
    <definedName name="solver_adj" localSheetId="0" hidden="1">Optimization!$J$2:$J$3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Optimization!$K$10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5" i="1"/>
  <c r="I6" i="2" l="1"/>
  <c r="K6" i="2" s="1"/>
  <c r="I7" i="2"/>
  <c r="K7" i="2" s="1"/>
  <c r="I8" i="2"/>
  <c r="K8" i="2" s="1"/>
  <c r="I9" i="2"/>
  <c r="K9" i="2" s="1"/>
  <c r="I5" i="2"/>
  <c r="K5" i="2" s="1"/>
  <c r="R18" i="1"/>
  <c r="R17" i="1"/>
  <c r="T6" i="1"/>
  <c r="T7" i="1"/>
  <c r="T8" i="1"/>
  <c r="T9" i="1"/>
  <c r="T10" i="1"/>
  <c r="T5" i="1"/>
  <c r="T12" i="1" s="1"/>
  <c r="S12" i="1"/>
  <c r="S6" i="1"/>
  <c r="S7" i="1"/>
  <c r="S8" i="1"/>
  <c r="S9" i="1"/>
  <c r="S10" i="1"/>
  <c r="S5" i="1"/>
  <c r="R6" i="1"/>
  <c r="R7" i="1"/>
  <c r="R8" i="1"/>
  <c r="R9" i="1"/>
  <c r="R10" i="1"/>
  <c r="R5" i="1"/>
  <c r="Q6" i="1"/>
  <c r="Q7" i="1"/>
  <c r="Q8" i="1"/>
  <c r="Q9" i="1"/>
  <c r="Q10" i="1"/>
  <c r="Q5" i="1"/>
  <c r="J13" i="1"/>
  <c r="I13" i="1"/>
  <c r="N12" i="1"/>
  <c r="N6" i="1"/>
  <c r="N7" i="1"/>
  <c r="N8" i="1"/>
  <c r="N9" i="1"/>
  <c r="N10" i="1"/>
  <c r="N5" i="1"/>
  <c r="M12" i="1"/>
  <c r="M6" i="1"/>
  <c r="M7" i="1"/>
  <c r="M8" i="1"/>
  <c r="M9" i="1"/>
  <c r="M10" i="1"/>
  <c r="M5" i="1"/>
  <c r="L12" i="1"/>
  <c r="L6" i="1"/>
  <c r="L7" i="1"/>
  <c r="L8" i="1"/>
  <c r="L9" i="1"/>
  <c r="L10" i="1"/>
  <c r="L5" i="1"/>
  <c r="J12" i="1"/>
  <c r="I12" i="1"/>
  <c r="K10" i="2" l="1"/>
</calcChain>
</file>

<file path=xl/sharedStrings.xml><?xml version="1.0" encoding="utf-8"?>
<sst xmlns="http://schemas.openxmlformats.org/spreadsheetml/2006/main" count="23" uniqueCount="18">
  <si>
    <t>x</t>
  </si>
  <si>
    <t>y</t>
  </si>
  <si>
    <t>xy</t>
  </si>
  <si>
    <t>x^2</t>
  </si>
  <si>
    <t>y^2</t>
  </si>
  <si>
    <t>sum</t>
  </si>
  <si>
    <t>mean</t>
  </si>
  <si>
    <t>x-x_bar</t>
  </si>
  <si>
    <t>y-y_bar</t>
  </si>
  <si>
    <t>(x-x_bar)^2</t>
  </si>
  <si>
    <t>Y=b0+b1X</t>
  </si>
  <si>
    <t>b0</t>
  </si>
  <si>
    <t>b1</t>
  </si>
  <si>
    <t>Y_estimated</t>
  </si>
  <si>
    <t>Redisue^2</t>
  </si>
  <si>
    <t>(x-x_bar)(y-y_bar)</t>
  </si>
  <si>
    <t>Regression Results</t>
  </si>
  <si>
    <t>y_predicted with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</si>
</sst>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regression_example'!$I$5:$I$10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'Linear regression_example'!$V$5:$V$10</c:f>
              <c:numCache>
                <c:formatCode>General</c:formatCode>
                <c:ptCount val="6"/>
                <c:pt idx="0">
                  <c:v>81.706245802552047</c:v>
                </c:pt>
                <c:pt idx="1">
                  <c:v>73.231296171927468</c:v>
                </c:pt>
                <c:pt idx="2">
                  <c:v>74.772196104768298</c:v>
                </c:pt>
                <c:pt idx="3">
                  <c:v>81.32102081934184</c:v>
                </c:pt>
                <c:pt idx="4">
                  <c:v>87.099395567494966</c:v>
                </c:pt>
                <c:pt idx="5">
                  <c:v>87.869845533915381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2-4033-8927-FFE889280D21}"/>
            </c:ext>
          </c:extLst>
        </c:ser>
        <c:ser>
          <c:idx val="2"/>
          <c:order val="1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'Linear regression_example'!$I$5:$I$10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'Linear regression_example'!$J$5:$J$10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2-4033-8927-FFE88928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04416"/>
        <c:axId val="1895600256"/>
      </c:scatterChart>
      <c:valAx>
        <c:axId val="18956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00256"/>
        <c:crosses val="autoZero"/>
        <c:crossBetween val="midCat"/>
      </c:valAx>
      <c:valAx>
        <c:axId val="1895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19</xdr:row>
      <xdr:rowOff>142875</xdr:rowOff>
    </xdr:from>
    <xdr:to>
      <xdr:col>12</xdr:col>
      <xdr:colOff>599895</xdr:colOff>
      <xdr:row>23</xdr:row>
      <xdr:rowOff>57855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3"/>
            <xdr:cNvSpPr txBox="1"/>
          </xdr:nvSpPr>
          <xdr:spPr>
            <a:xfrm>
              <a:off x="3981450" y="3762375"/>
              <a:ext cx="3933645" cy="6769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 marL="0" marR="0" lvl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kumimoji="0" lang="en-US" sz="1800" b="0" i="1" u="none" strike="noStrike" kern="1200" cap="none" spc="0" normalizeH="0" baseline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</m:acc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)(</m:t>
                            </m:r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𝒚</m:t>
                            </m:r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𝒚</m:t>
                                </m:r>
                              </m:e>
                            </m:acc>
                            <m:r>
                              <a:rPr kumimoji="0" lang="en-US" sz="1800" b="1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m:rPr>
                                <m:nor/>
                              </m:rPr>
                              <a:rPr kumimoji="0" lang="en-US" sz="1800" b="0" i="0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libri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0" lang="en-US" sz="1800" b="0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0" lang="en-US" sz="1800" b="1" i="1" u="none" strike="noStrike" kern="1200" cap="none" spc="0" normalizeH="0" baseline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0" lang="en-US" sz="1800" b="1" i="1" u="none" strike="noStrike" kern="1200" cap="none" spc="0" normalizeH="0" baseline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</m:acc>
                                <m:r>
                                  <m:rPr>
                                    <m:nor/>
                                  </m:rPr>
                                  <a:rPr kumimoji="0" lang="en-US" sz="1800" b="0" i="0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libri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kumimoji="0" lang="en-US" sz="1800" b="1" i="1" u="none" strike="noStrike" kern="1200" cap="none" spc="0" normalizeH="0" baseline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kumimoji="0" lang="en-US" sz="1800" b="0" i="0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libri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nary>
                      </m:den>
                    </m:f>
                  </m:oMath>
                </m:oMathPara>
              </a14:m>
              <a:endParaRPr kumimoji="0" lang="en-US" sz="1800" b="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3"/>
            <xdr:cNvSpPr txBox="1"/>
          </xdr:nvSpPr>
          <xdr:spPr>
            <a:xfrm>
              <a:off x="3981450" y="3762375"/>
              <a:ext cx="3933645" cy="67698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 marL="0" marR="0" lvl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_1=(∑▒〖</a:t>
              </a:r>
              <a:r>
                <a:rPr kumimoji="0" lang="en-US" sz="1800" b="1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(𝒙−𝒙 ̅)(𝒚−𝒚 ̅)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〗)/(∑▒〖〖</a:t>
              </a:r>
              <a:r>
                <a:rPr kumimoji="0" lang="en-US" sz="1800" b="1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(𝒙−𝒙 ̅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  <a:r>
                <a:rPr kumimoji="0" lang="en-US" sz="1800" b="1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kumimoji="0" lang="en-US" sz="1800" b="1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 〗)</a:t>
              </a:r>
              <a:endParaRPr kumimoji="0" lang="en-US" sz="1800" b="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13</xdr:col>
      <xdr:colOff>223326</xdr:colOff>
      <xdr:row>19</xdr:row>
      <xdr:rowOff>142875</xdr:rowOff>
    </xdr:from>
    <xdr:to>
      <xdr:col>19</xdr:col>
      <xdr:colOff>499371</xdr:colOff>
      <xdr:row>23</xdr:row>
      <xdr:rowOff>8676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15"/>
            <xdr:cNvSpPr txBox="1"/>
          </xdr:nvSpPr>
          <xdr:spPr>
            <a:xfrm>
              <a:off x="8148126" y="3762375"/>
              <a:ext cx="3933645" cy="62780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 marL="0" marR="0" lvl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kumimoji="0" lang="en-US" sz="1800" b="0" i="1" u="none" strike="noStrike" kern="1200" cap="none" spc="0" normalizeH="0" baseline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nary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kumimoji="0" lang="en-US" sz="1800" b="0" i="1" u="none" strike="noStrike" kern="1200" cap="none" spc="0" normalizeH="0" baseline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kumimoji="0" lang="en-US" sz="1800" b="0" i="1" u="none" strike="noStrike" kern="1200" cap="none" spc="0" normalizeH="0" baseline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f>
                      <m:fPr>
                        <m:ctrlP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kumimoji="0" lang="en-US" sz="1800" b="0" i="1" u="none" strike="noStrike" kern="1200" cap="none" spc="0" normalizeH="0" baseline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kumimoji="0" lang="en-US" sz="1800" b="0" i="1" u="none" strike="noStrike" kern="1200" cap="none" spc="0" normalizeH="0" baseline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0" lang="en-US" sz="1800" b="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15"/>
            <xdr:cNvSpPr txBox="1"/>
          </xdr:nvSpPr>
          <xdr:spPr>
            <a:xfrm>
              <a:off x="8148126" y="3762375"/>
              <a:ext cx="3933645" cy="62780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Arial" charset="0"/>
                </a:defRPr>
              </a:lvl9pPr>
            </a:lstStyle>
            <a:p>
              <a:pPr marL="0" marR="0" lvl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_0=(∑▒𝑦−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_1 ∑▒𝑥)/𝑛=(∑▒𝑦)/𝑛−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kumimoji="0" lang="en-US" sz="1800" b="0" i="0" u="none" strike="noStrike" kern="1200" cap="none" spc="0" normalizeH="0" baseline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_1  (∑▒𝑥)/𝑛</a:t>
              </a:r>
              <a:endParaRPr kumimoji="0" lang="en-US" sz="1800" b="0" i="0" u="none" strike="noStrike" kern="120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361950</xdr:colOff>
          <xdr:row>15</xdr:row>
          <xdr:rowOff>180975</xdr:rowOff>
        </xdr:from>
        <xdr:to>
          <xdr:col>14</xdr:col>
          <xdr:colOff>590550</xdr:colOff>
          <xdr:row>18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0</xdr:colOff>
      <xdr:row>25</xdr:row>
      <xdr:rowOff>19050</xdr:rowOff>
    </xdr:from>
    <xdr:to>
      <xdr:col>18</xdr:col>
      <xdr:colOff>304800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30</xdr:row>
      <xdr:rowOff>0</xdr:rowOff>
    </xdr:from>
    <xdr:to>
      <xdr:col>18</xdr:col>
      <xdr:colOff>19050</xdr:colOff>
      <xdr:row>32</xdr:row>
      <xdr:rowOff>57150</xdr:rowOff>
    </xdr:to>
    <xdr:cxnSp macro="">
      <xdr:nvCxnSpPr>
        <xdr:cNvPr id="6" name="Straight Connector 5"/>
        <xdr:cNvCxnSpPr/>
      </xdr:nvCxnSpPr>
      <xdr:spPr>
        <a:xfrm flipV="1">
          <a:off x="7077075" y="5715000"/>
          <a:ext cx="3914775" cy="438150"/>
        </a:xfrm>
        <a:prstGeom prst="line">
          <a:avLst/>
        </a:prstGeom>
        <a:ln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0"/>
  <sheetViews>
    <sheetView tabSelected="1" workbookViewId="0">
      <selection activeCell="C9" sqref="C9"/>
    </sheetView>
  </sheetViews>
  <sheetFormatPr defaultRowHeight="15" x14ac:dyDescent="0.25"/>
  <sheetData>
    <row r="2" spans="4:11" x14ac:dyDescent="0.25">
      <c r="I2" t="s">
        <v>11</v>
      </c>
      <c r="J2">
        <v>2.2000060067012437</v>
      </c>
    </row>
    <row r="3" spans="4:11" x14ac:dyDescent="0.25">
      <c r="G3" t="s">
        <v>10</v>
      </c>
      <c r="I3" t="s">
        <v>12</v>
      </c>
      <c r="J3">
        <v>0.59999798419808681</v>
      </c>
    </row>
    <row r="4" spans="4:11" x14ac:dyDescent="0.25">
      <c r="D4" t="s">
        <v>0</v>
      </c>
      <c r="E4" t="s">
        <v>1</v>
      </c>
      <c r="I4" t="s">
        <v>13</v>
      </c>
      <c r="K4" t="s">
        <v>14</v>
      </c>
    </row>
    <row r="5" spans="4:11" x14ac:dyDescent="0.25">
      <c r="D5">
        <v>1</v>
      </c>
      <c r="E5">
        <v>2</v>
      </c>
      <c r="I5">
        <f>$J$2+$J$3*D5</f>
        <v>2.8000039908993304</v>
      </c>
      <c r="K5">
        <f>(E5-I5)^2</f>
        <v>0.64000638545485589</v>
      </c>
    </row>
    <row r="6" spans="4:11" x14ac:dyDescent="0.25">
      <c r="D6">
        <v>2</v>
      </c>
      <c r="E6">
        <v>4</v>
      </c>
      <c r="I6">
        <f t="shared" ref="I6:I9" si="0">$J$2+$J$3*D6</f>
        <v>3.4000019750974175</v>
      </c>
      <c r="K6">
        <f t="shared" ref="K6:K9" si="1">(E6-I6)^2</f>
        <v>0.35999762988699996</v>
      </c>
    </row>
    <row r="7" spans="4:11" x14ac:dyDescent="0.25">
      <c r="D7">
        <v>3</v>
      </c>
      <c r="E7">
        <v>5</v>
      </c>
      <c r="I7">
        <f t="shared" si="0"/>
        <v>3.9999999592955042</v>
      </c>
      <c r="K7">
        <f t="shared" si="1"/>
        <v>1.0000000814089931</v>
      </c>
    </row>
    <row r="8" spans="4:11" x14ac:dyDescent="0.25">
      <c r="D8">
        <v>4</v>
      </c>
      <c r="E8">
        <v>4</v>
      </c>
      <c r="I8">
        <f t="shared" si="0"/>
        <v>4.5999979434935909</v>
      </c>
      <c r="K8">
        <f t="shared" si="1"/>
        <v>0.35999753219653835</v>
      </c>
    </row>
    <row r="9" spans="4:11" x14ac:dyDescent="0.25">
      <c r="D9">
        <v>5</v>
      </c>
      <c r="E9">
        <v>5</v>
      </c>
      <c r="I9">
        <f t="shared" si="0"/>
        <v>5.1999959276916776</v>
      </c>
      <c r="K9">
        <f t="shared" si="1"/>
        <v>3.9998371093254742E-2</v>
      </c>
    </row>
    <row r="10" spans="4:11" x14ac:dyDescent="0.25">
      <c r="J10" t="s">
        <v>5</v>
      </c>
      <c r="K10">
        <f>SUM(K5:K9)</f>
        <v>2.4000000000406416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3:V18"/>
  <sheetViews>
    <sheetView workbookViewId="0">
      <selection activeCell="F29" sqref="F29"/>
    </sheetView>
  </sheetViews>
  <sheetFormatPr defaultRowHeight="15" x14ac:dyDescent="0.25"/>
  <cols>
    <col min="19" max="19" width="12" bestFit="1" customWidth="1"/>
    <col min="20" max="20" width="17.28515625" bestFit="1" customWidth="1"/>
  </cols>
  <sheetData>
    <row r="3" spans="8:22" x14ac:dyDescent="0.25">
      <c r="V3" t="s">
        <v>16</v>
      </c>
    </row>
    <row r="4" spans="8:22" x14ac:dyDescent="0.25">
      <c r="I4" t="s">
        <v>0</v>
      </c>
      <c r="J4" t="s">
        <v>1</v>
      </c>
      <c r="L4" t="s">
        <v>2</v>
      </c>
      <c r="M4" t="s">
        <v>3</v>
      </c>
      <c r="N4" t="s">
        <v>4</v>
      </c>
      <c r="Q4" t="s">
        <v>7</v>
      </c>
      <c r="R4" t="s">
        <v>8</v>
      </c>
      <c r="S4" t="s">
        <v>9</v>
      </c>
      <c r="T4" t="s">
        <v>15</v>
      </c>
      <c r="V4" t="s">
        <v>17</v>
      </c>
    </row>
    <row r="5" spans="8:22" x14ac:dyDescent="0.25">
      <c r="I5">
        <v>43</v>
      </c>
      <c r="J5">
        <v>99</v>
      </c>
      <c r="L5">
        <f>I5*J5</f>
        <v>4257</v>
      </c>
      <c r="M5">
        <f>I5*I5</f>
        <v>1849</v>
      </c>
      <c r="N5">
        <f>J5*J5</f>
        <v>9801</v>
      </c>
      <c r="Q5">
        <f>I5-$I$13</f>
        <v>1.8333333333333357</v>
      </c>
      <c r="R5">
        <f>J5-$J$13</f>
        <v>18</v>
      </c>
      <c r="S5">
        <f>Q5*Q5</f>
        <v>3.3611111111111196</v>
      </c>
      <c r="T5">
        <f>Q5*R5</f>
        <v>33.000000000000043</v>
      </c>
      <c r="V5">
        <f>I5*$R$17+$R$18</f>
        <v>81.706245802552047</v>
      </c>
    </row>
    <row r="6" spans="8:22" x14ac:dyDescent="0.25">
      <c r="I6">
        <v>21</v>
      </c>
      <c r="J6">
        <v>65</v>
      </c>
      <c r="L6">
        <f t="shared" ref="L6:L10" si="0">I6*J6</f>
        <v>1365</v>
      </c>
      <c r="M6">
        <f t="shared" ref="M6:M10" si="1">I6*I6</f>
        <v>441</v>
      </c>
      <c r="N6">
        <f t="shared" ref="N6:N10" si="2">J6*J6</f>
        <v>4225</v>
      </c>
      <c r="Q6">
        <f t="shared" ref="Q6:Q10" si="3">I6-$I$13</f>
        <v>-20.166666666666664</v>
      </c>
      <c r="R6">
        <f t="shared" ref="R6:R10" si="4">J6-$J$13</f>
        <v>-16</v>
      </c>
      <c r="S6">
        <f t="shared" ref="S6:S10" si="5">Q6*Q6</f>
        <v>406.69444444444434</v>
      </c>
      <c r="T6">
        <f t="shared" ref="T6:T10" si="6">Q6*R6</f>
        <v>322.66666666666663</v>
      </c>
      <c r="V6">
        <f t="shared" ref="V6:V10" si="7">I6*$R$17+$R$18</f>
        <v>73.231296171927468</v>
      </c>
    </row>
    <row r="7" spans="8:22" x14ac:dyDescent="0.25">
      <c r="I7">
        <v>25</v>
      </c>
      <c r="J7">
        <v>79</v>
      </c>
      <c r="L7">
        <f t="shared" si="0"/>
        <v>1975</v>
      </c>
      <c r="M7">
        <f t="shared" si="1"/>
        <v>625</v>
      </c>
      <c r="N7">
        <f t="shared" si="2"/>
        <v>6241</v>
      </c>
      <c r="Q7">
        <f t="shared" si="3"/>
        <v>-16.166666666666664</v>
      </c>
      <c r="R7">
        <f t="shared" si="4"/>
        <v>-2</v>
      </c>
      <c r="S7">
        <f t="shared" si="5"/>
        <v>261.36111111111103</v>
      </c>
      <c r="T7">
        <f t="shared" si="6"/>
        <v>32.333333333333329</v>
      </c>
      <c r="V7">
        <f t="shared" si="7"/>
        <v>74.772196104768298</v>
      </c>
    </row>
    <row r="8" spans="8:22" x14ac:dyDescent="0.25">
      <c r="I8">
        <v>42</v>
      </c>
      <c r="J8">
        <v>75</v>
      </c>
      <c r="L8">
        <f t="shared" si="0"/>
        <v>3150</v>
      </c>
      <c r="M8">
        <f t="shared" si="1"/>
        <v>1764</v>
      </c>
      <c r="N8">
        <f t="shared" si="2"/>
        <v>5625</v>
      </c>
      <c r="Q8">
        <f t="shared" si="3"/>
        <v>0.8333333333333357</v>
      </c>
      <c r="R8">
        <f t="shared" si="4"/>
        <v>-6</v>
      </c>
      <c r="S8">
        <f t="shared" si="5"/>
        <v>0.69444444444444842</v>
      </c>
      <c r="T8">
        <f t="shared" si="6"/>
        <v>-5.0000000000000142</v>
      </c>
      <c r="V8">
        <f t="shared" si="7"/>
        <v>81.32102081934184</v>
      </c>
    </row>
    <row r="9" spans="8:22" x14ac:dyDescent="0.25">
      <c r="I9">
        <v>57</v>
      </c>
      <c r="J9">
        <v>87</v>
      </c>
      <c r="L9">
        <f t="shared" si="0"/>
        <v>4959</v>
      </c>
      <c r="M9">
        <f t="shared" si="1"/>
        <v>3249</v>
      </c>
      <c r="N9">
        <f t="shared" si="2"/>
        <v>7569</v>
      </c>
      <c r="Q9">
        <f t="shared" si="3"/>
        <v>15.833333333333336</v>
      </c>
      <c r="R9">
        <f t="shared" si="4"/>
        <v>6</v>
      </c>
      <c r="S9">
        <f t="shared" si="5"/>
        <v>250.69444444444451</v>
      </c>
      <c r="T9">
        <f t="shared" si="6"/>
        <v>95.000000000000014</v>
      </c>
      <c r="V9">
        <f t="shared" si="7"/>
        <v>87.099395567494966</v>
      </c>
    </row>
    <row r="10" spans="8:22" x14ac:dyDescent="0.25">
      <c r="I10">
        <v>59</v>
      </c>
      <c r="J10">
        <v>81</v>
      </c>
      <c r="L10">
        <f t="shared" si="0"/>
        <v>4779</v>
      </c>
      <c r="M10">
        <f t="shared" si="1"/>
        <v>3481</v>
      </c>
      <c r="N10">
        <f t="shared" si="2"/>
        <v>6561</v>
      </c>
      <c r="Q10">
        <f t="shared" si="3"/>
        <v>17.833333333333336</v>
      </c>
      <c r="R10">
        <f t="shared" si="4"/>
        <v>0</v>
      </c>
      <c r="S10">
        <f t="shared" si="5"/>
        <v>318.02777777777789</v>
      </c>
      <c r="T10">
        <f t="shared" si="6"/>
        <v>0</v>
      </c>
      <c r="V10">
        <f t="shared" si="7"/>
        <v>87.869845533915381</v>
      </c>
    </row>
    <row r="12" spans="8:22" x14ac:dyDescent="0.25">
      <c r="H12" t="s">
        <v>5</v>
      </c>
      <c r="I12">
        <f>SUM(I5:I10)</f>
        <v>247</v>
      </c>
      <c r="J12">
        <f>SUM(J5:J10)</f>
        <v>486</v>
      </c>
      <c r="L12">
        <f>SUM(L5:L10)</f>
        <v>20485</v>
      </c>
      <c r="M12">
        <f>SUM(M5:M10)</f>
        <v>11409</v>
      </c>
      <c r="N12">
        <f>SUM(N5:N10)</f>
        <v>40022</v>
      </c>
      <c r="S12">
        <f>SUM(S5:S10)</f>
        <v>1240.8333333333333</v>
      </c>
      <c r="T12">
        <f>SUM(T5:T10)</f>
        <v>478</v>
      </c>
    </row>
    <row r="13" spans="8:22" x14ac:dyDescent="0.25">
      <c r="H13" t="s">
        <v>6</v>
      </c>
      <c r="I13">
        <f>I12/6</f>
        <v>41.166666666666664</v>
      </c>
      <c r="J13">
        <f>J12/6</f>
        <v>81</v>
      </c>
    </row>
    <row r="17" spans="17:18" x14ac:dyDescent="0.25">
      <c r="Q17" t="s">
        <v>12</v>
      </c>
      <c r="R17">
        <f>T12/S12</f>
        <v>0.3852249832102082</v>
      </c>
    </row>
    <row r="18" spans="17:18" x14ac:dyDescent="0.25">
      <c r="Q18" t="s">
        <v>11</v>
      </c>
      <c r="R18">
        <f>J13-R17*I13</f>
        <v>65.141571524513097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12</xdr:col>
                <xdr:colOff>361950</xdr:colOff>
                <xdr:row>15</xdr:row>
                <xdr:rowOff>180975</xdr:rowOff>
              </from>
              <to>
                <xdr:col>14</xdr:col>
                <xdr:colOff>590550</xdr:colOff>
                <xdr:row>18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</vt:lpstr>
      <vt:lpstr>Linear regression_example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SangUk Han</cp:lastModifiedBy>
  <dcterms:created xsi:type="dcterms:W3CDTF">2018-05-01T02:25:59Z</dcterms:created>
  <dcterms:modified xsi:type="dcterms:W3CDTF">2018-12-07T03:26:25Z</dcterms:modified>
</cp:coreProperties>
</file>