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3 курс/Практика пм 02/Витязева /Решения/"/>
    </mc:Choice>
  </mc:AlternateContent>
  <xr:revisionPtr revIDLastSave="0" documentId="8_{A20E9653-7737-DC4C-89CE-1E35B7716F4F}" xr6:coauthVersionLast="47" xr6:coauthVersionMax="47" xr10:uidLastSave="{00000000-0000-0000-0000-000000000000}"/>
  <bookViews>
    <workbookView xWindow="0" yWindow="760" windowWidth="30240" windowHeight="17480" activeTab="7" xr2:uid="{08CAC253-A6E2-0D4E-87CA-77FBC39B48ED}"/>
  </bookViews>
  <sheets>
    <sheet name="Задача 1" sheetId="1" r:id="rId1"/>
    <sheet name="Задача 2" sheetId="3" r:id="rId2"/>
    <sheet name="Задача 3" sheetId="8" r:id="rId3"/>
    <sheet name="Задача 4" sheetId="10" r:id="rId4"/>
    <sheet name="Задача 5" sheetId="12" r:id="rId5"/>
    <sheet name="Задача 6" sheetId="13" r:id="rId6"/>
    <sheet name="Задача 7" sheetId="14" r:id="rId7"/>
    <sheet name="Задача 7а" sheetId="15" r:id="rId8"/>
    <sheet name="Задание 8" sheetId="16" r:id="rId9"/>
  </sheets>
  <definedNames>
    <definedName name="solver_adj" localSheetId="8" hidden="1">'Задание 8'!$B$9:$C$9</definedName>
    <definedName name="solver_adj" localSheetId="0" hidden="1">'Задача 1'!$C$5:$D$5</definedName>
    <definedName name="solver_adj" localSheetId="1" hidden="1">'Задача 2'!$B$2:$I$2</definedName>
    <definedName name="solver_adj" localSheetId="2" hidden="1">'Задача 3'!$C$2:$D$2</definedName>
    <definedName name="solver_adj" localSheetId="3" hidden="1">'Задача 4'!$C$14:$F$14</definedName>
    <definedName name="solver_adj" localSheetId="4" hidden="1">'Задача 5'!$C$9:$H$9</definedName>
    <definedName name="solver_adj" localSheetId="5" hidden="1">'Задача 6'!$C$19:$F$26</definedName>
    <definedName name="solver_adj" localSheetId="6" hidden="1">'Задача 7'!$C$2:$F$2</definedName>
    <definedName name="solver_adj" localSheetId="7" hidden="1">'Задача 7а'!$C$2:$F$2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8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hs1" localSheetId="8" hidden="1">'Задание 8'!$B$12</definedName>
    <definedName name="solver_lhs1" localSheetId="0" hidden="1">'Задача 1'!$C$5:$D$5</definedName>
    <definedName name="solver_lhs1" localSheetId="1" hidden="1">'Задача 2'!$B$2:$I$2</definedName>
    <definedName name="solver_lhs1" localSheetId="2" hidden="1">'Задача 3'!$C$2:$D$2</definedName>
    <definedName name="solver_lhs1" localSheetId="3" hidden="1">'Задача 4'!$C$14</definedName>
    <definedName name="solver_lhs1" localSheetId="4" hidden="1">'Задача 5'!$K$5</definedName>
    <definedName name="solver_lhs1" localSheetId="5" hidden="1">'Задача 6'!$C$13:$F$13</definedName>
    <definedName name="solver_lhs1" localSheetId="6" hidden="1">'Задача 7'!$H$10</definedName>
    <definedName name="solver_lhs1" localSheetId="7" hidden="1">'Задача 7а'!$C$2:$F$2</definedName>
    <definedName name="solver_lhs2" localSheetId="8" hidden="1">'Задание 8'!$B$13</definedName>
    <definedName name="solver_lhs2" localSheetId="0" hidden="1">'Задача 1'!$G$11</definedName>
    <definedName name="solver_lhs2" localSheetId="1" hidden="1">'Задача 2'!$B$2:$I$2</definedName>
    <definedName name="solver_lhs2" localSheetId="2" hidden="1">'Задача 3'!$G$10</definedName>
    <definedName name="solver_lhs2" localSheetId="3" hidden="1">'Задача 4'!$D$14</definedName>
    <definedName name="solver_lhs2" localSheetId="4" hidden="1">'Задача 5'!$K$6</definedName>
    <definedName name="solver_lhs2" localSheetId="5" hidden="1">'Задача 6'!$C$19:$F$26</definedName>
    <definedName name="solver_lhs2" localSheetId="6" hidden="1">'Задача 7'!$H$6</definedName>
    <definedName name="solver_lhs2" localSheetId="7" hidden="1">'Задача 7а'!$H$10</definedName>
    <definedName name="solver_lhs3" localSheetId="8" hidden="1">'Задание 8'!$B$14</definedName>
    <definedName name="solver_lhs3" localSheetId="0" hidden="1">'Задача 1'!$G$12</definedName>
    <definedName name="solver_lhs3" localSheetId="1" hidden="1">'Задача 2'!$L$5:$L$11</definedName>
    <definedName name="solver_lhs3" localSheetId="2" hidden="1">'Задача 3'!$G$11</definedName>
    <definedName name="solver_lhs3" localSheetId="3" hidden="1">'Задача 4'!$E$14</definedName>
    <definedName name="solver_lhs3" localSheetId="4" hidden="1">'Задача 5'!$K$7</definedName>
    <definedName name="solver_lhs3" localSheetId="5" hidden="1">'Задача 6'!$G$5:$G$12</definedName>
    <definedName name="solver_lhs3" localSheetId="6" hidden="1">'Задача 7'!$H$7</definedName>
    <definedName name="solver_lhs3" localSheetId="7" hidden="1">'Задача 7а'!$H$6</definedName>
    <definedName name="solver_lhs4" localSheetId="0" hidden="1">'Задача 1'!$G$13</definedName>
    <definedName name="solver_lhs4" localSheetId="2" hidden="1">'Задача 3'!$G$12</definedName>
    <definedName name="solver_lhs4" localSheetId="3" hidden="1">'Задача 4'!$F$14</definedName>
    <definedName name="solver_lhs4" localSheetId="6" hidden="1">'Задача 7'!$H$8</definedName>
    <definedName name="solver_lhs4" localSheetId="7" hidden="1">'Задача 7а'!$H$7</definedName>
    <definedName name="solver_lhs5" localSheetId="3" hidden="1">'Задача 4'!$G$19</definedName>
    <definedName name="solver_lhs5" localSheetId="6" hidden="1">'Задача 7'!$H$9</definedName>
    <definedName name="solver_lhs5" localSheetId="7" hidden="1">'Задача 7а'!$H$8</definedName>
    <definedName name="solver_lhs6" localSheetId="3" hidden="1">'Задача 4'!$G$20</definedName>
    <definedName name="solver_lhs6" localSheetId="7" hidden="1">'Задача 7а'!$H$9</definedName>
    <definedName name="solver_lhs7" localSheetId="3" hidden="1">'Задача 4'!$G$21</definedName>
    <definedName name="solver_lin" localSheetId="8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2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8" hidden="1">1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8" hidden="1">3</definedName>
    <definedName name="solver_num" localSheetId="0" hidden="1">4</definedName>
    <definedName name="solver_num" localSheetId="1" hidden="1">3</definedName>
    <definedName name="solver_num" localSheetId="2" hidden="1">4</definedName>
    <definedName name="solver_num" localSheetId="3" hidden="1">7</definedName>
    <definedName name="solver_num" localSheetId="4" hidden="1">3</definedName>
    <definedName name="solver_num" localSheetId="5" hidden="1">3</definedName>
    <definedName name="solver_num" localSheetId="6" hidden="1">5</definedName>
    <definedName name="solver_num" localSheetId="7" hidden="1">6</definedName>
    <definedName name="solver_opt" localSheetId="8" hidden="1">'Задание 8'!$B$10</definedName>
    <definedName name="solver_opt" localSheetId="0" hidden="1">'Задача 1'!$F$6</definedName>
    <definedName name="solver_opt" localSheetId="1" hidden="1">'Задача 2'!$B$17</definedName>
    <definedName name="solver_opt" localSheetId="2" hidden="1">'Задача 3'!$F$3</definedName>
    <definedName name="solver_opt" localSheetId="3" hidden="1">'Задача 4'!$G$14</definedName>
    <definedName name="solver_opt" localSheetId="4" hidden="1">'Задача 5'!$C$10</definedName>
    <definedName name="solver_opt" localSheetId="5" hidden="1">'Задача 6'!$D$29</definedName>
    <definedName name="solver_opt" localSheetId="6" hidden="1">'Задача 7'!$G$3</definedName>
    <definedName name="solver_opt" localSheetId="7" hidden="1">'Задача 7а'!$G$3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8" hidden="1">1</definedName>
    <definedName name="solver_rel1" localSheetId="0" hidden="1">4</definedName>
    <definedName name="solver_rel1" localSheetId="1" hidden="1">1</definedName>
    <definedName name="solver_rel1" localSheetId="2" hidden="1">4</definedName>
    <definedName name="solver_rel1" localSheetId="3" hidden="1">1</definedName>
    <definedName name="solver_rel1" localSheetId="4" hidden="1">3</definedName>
    <definedName name="solver_rel1" localSheetId="5" hidden="1">2</definedName>
    <definedName name="solver_rel1" localSheetId="6" hidden="1">1</definedName>
    <definedName name="solver_rel1" localSheetId="7" hidden="1">4</definedName>
    <definedName name="solver_rel2" localSheetId="8" hidden="1">1</definedName>
    <definedName name="solver_rel2" localSheetId="0" hidden="1">1</definedName>
    <definedName name="solver_rel2" localSheetId="1" hidden="1">4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2" localSheetId="5" hidden="1">4</definedName>
    <definedName name="solver_rel2" localSheetId="6" hidden="1">1</definedName>
    <definedName name="solver_rel2" localSheetId="7" hidden="1">1</definedName>
    <definedName name="solver_rel3" localSheetId="8" hidden="1">1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4" hidden="1">3</definedName>
    <definedName name="solver_rel3" localSheetId="5" hidden="1">2</definedName>
    <definedName name="solver_rel3" localSheetId="6" hidden="1">1</definedName>
    <definedName name="solver_rel3" localSheetId="7" hidden="1">1</definedName>
    <definedName name="solver_rel4" localSheetId="0" hidden="1">1</definedName>
    <definedName name="solver_rel4" localSheetId="2" hidden="1">3</definedName>
    <definedName name="solver_rel4" localSheetId="3" hidden="1">1</definedName>
    <definedName name="solver_rel4" localSheetId="6" hidden="1">1</definedName>
    <definedName name="solver_rel4" localSheetId="7" hidden="1">1</definedName>
    <definedName name="solver_rel5" localSheetId="3" hidden="1">1</definedName>
    <definedName name="solver_rel5" localSheetId="6" hidden="1">1</definedName>
    <definedName name="solver_rel5" localSheetId="7" hidden="1">1</definedName>
    <definedName name="solver_rel6" localSheetId="3" hidden="1">1</definedName>
    <definedName name="solver_rel6" localSheetId="7" hidden="1">1</definedName>
    <definedName name="solver_rel7" localSheetId="3" hidden="1">1</definedName>
    <definedName name="solver_rhs1" localSheetId="8" hidden="1">'Задание 8'!$D$12</definedName>
    <definedName name="solver_rhs1" localSheetId="0" hidden="1">"целое"</definedName>
    <definedName name="solver_rhs1" localSheetId="1" hidden="1">'Задача 2'!$B$15:$I$15</definedName>
    <definedName name="solver_rhs1" localSheetId="2" hidden="1">"целое"</definedName>
    <definedName name="solver_rhs1" localSheetId="3" hidden="1">'Задача 4'!$C$17</definedName>
    <definedName name="solver_rhs1" localSheetId="4" hidden="1">'Задача 5'!$J$5</definedName>
    <definedName name="solver_rhs1" localSheetId="5" hidden="1">2</definedName>
    <definedName name="solver_rhs1" localSheetId="6" hidden="1">'Задача 7'!$I$10</definedName>
    <definedName name="solver_rhs1" localSheetId="7" hidden="1">"целое"</definedName>
    <definedName name="solver_rhs2" localSheetId="8" hidden="1">'Задание 8'!$D$13</definedName>
    <definedName name="solver_rhs2" localSheetId="0" hidden="1">'Задача 1'!$F$11</definedName>
    <definedName name="solver_rhs2" localSheetId="1" hidden="1">"целое"</definedName>
    <definedName name="solver_rhs2" localSheetId="2" hidden="1">'Задача 3'!$F$10</definedName>
    <definedName name="solver_rhs2" localSheetId="3" hidden="1">'Задача 4'!$D$17</definedName>
    <definedName name="solver_rhs2" localSheetId="4" hidden="1">'Задача 5'!$J$6</definedName>
    <definedName name="solver_rhs2" localSheetId="5" hidden="1">"целое"</definedName>
    <definedName name="solver_rhs2" localSheetId="6" hidden="1">'Задача 7'!$I$6</definedName>
    <definedName name="solver_rhs2" localSheetId="7" hidden="1">'Задача 7а'!$I$10</definedName>
    <definedName name="solver_rhs3" localSheetId="8" hidden="1">'Задание 8'!$D$14</definedName>
    <definedName name="solver_rhs3" localSheetId="0" hidden="1">'Задача 1'!$F$12</definedName>
    <definedName name="solver_rhs3" localSheetId="1" hidden="1">'Задача 2'!$N$5:$N$11</definedName>
    <definedName name="solver_rhs3" localSheetId="2" hidden="1">'Задача 3'!$F$11</definedName>
    <definedName name="solver_rhs3" localSheetId="3" hidden="1">'Задача 4'!$E$17</definedName>
    <definedName name="solver_rhs3" localSheetId="4" hidden="1">'Задача 5'!$J$7</definedName>
    <definedName name="solver_rhs3" localSheetId="5" hidden="1">1</definedName>
    <definedName name="solver_rhs3" localSheetId="6" hidden="1">'Задача 7'!$I$7</definedName>
    <definedName name="solver_rhs3" localSheetId="7" hidden="1">'Задача 7а'!$I$6</definedName>
    <definedName name="solver_rhs4" localSheetId="0" hidden="1">'Задача 1'!$F$13</definedName>
    <definedName name="solver_rhs4" localSheetId="2" hidden="1">'Задача 3'!$F$12</definedName>
    <definedName name="solver_rhs4" localSheetId="3" hidden="1">'Задача 4'!$F$17</definedName>
    <definedName name="solver_rhs4" localSheetId="6" hidden="1">'Задача 7'!$I$8</definedName>
    <definedName name="solver_rhs4" localSheetId="7" hidden="1">'Задача 7а'!$I$7</definedName>
    <definedName name="solver_rhs5" localSheetId="3" hidden="1">'Задача 4'!$I$19</definedName>
    <definedName name="solver_rhs5" localSheetId="6" hidden="1">'Задача 7'!$I$9</definedName>
    <definedName name="solver_rhs5" localSheetId="7" hidden="1">'Задача 7а'!$I$8</definedName>
    <definedName name="solver_rhs6" localSheetId="3" hidden="1">'Задача 4'!$I$20</definedName>
    <definedName name="solver_rhs6" localSheetId="7" hidden="1">'Задача 7а'!$I$9</definedName>
    <definedName name="solver_rhs7" localSheetId="3" hidden="1">'Задача 4'!$I$21</definedName>
    <definedName name="solver_rlx" localSheetId="8" hidden="1">2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1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8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0.05</definedName>
    <definedName name="solver_tol" localSheetId="6" hidden="1">0.05</definedName>
    <definedName name="solver_tol" localSheetId="7" hidden="1">0.01</definedName>
    <definedName name="solver_typ" localSheetId="8" hidden="1">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8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6" l="1"/>
  <c r="B14" i="16"/>
  <c r="B12" i="16"/>
  <c r="B10" i="16"/>
  <c r="G3" i="15"/>
  <c r="I6" i="15"/>
  <c r="I10" i="15"/>
  <c r="I9" i="15"/>
  <c r="I8" i="15"/>
  <c r="I7" i="15"/>
  <c r="I6" i="14"/>
  <c r="G3" i="14"/>
  <c r="I7" i="14"/>
  <c r="I8" i="14"/>
  <c r="I9" i="14"/>
  <c r="I10" i="14"/>
  <c r="D29" i="13"/>
  <c r="G12" i="13"/>
  <c r="G11" i="13"/>
  <c r="G10" i="13"/>
  <c r="G9" i="13"/>
  <c r="G8" i="13"/>
  <c r="G7" i="13"/>
  <c r="G6" i="13"/>
  <c r="G5" i="13"/>
  <c r="F13" i="13"/>
  <c r="E13" i="13"/>
  <c r="D13" i="13"/>
  <c r="C13" i="13"/>
  <c r="C10" i="12"/>
  <c r="K6" i="12"/>
  <c r="K7" i="12"/>
  <c r="K5" i="12"/>
  <c r="G20" i="10"/>
  <c r="G21" i="10"/>
  <c r="G19" i="10"/>
  <c r="G14" i="10"/>
  <c r="G11" i="8"/>
  <c r="G12" i="8"/>
  <c r="G10" i="8"/>
  <c r="F3" i="8"/>
  <c r="B17" i="3"/>
  <c r="N6" i="3"/>
  <c r="N7" i="3"/>
  <c r="N8" i="3"/>
  <c r="N9" i="3"/>
  <c r="N10" i="3"/>
  <c r="N11" i="3"/>
  <c r="N5" i="3"/>
  <c r="L5" i="3"/>
  <c r="P5" i="3" s="1"/>
  <c r="L6" i="3"/>
  <c r="P6" i="3" s="1"/>
  <c r="L7" i="3"/>
  <c r="L8" i="3"/>
  <c r="L9" i="3"/>
  <c r="P9" i="3" s="1"/>
  <c r="L10" i="3"/>
  <c r="P10" i="3" s="1"/>
  <c r="L11" i="3"/>
  <c r="G13" i="1"/>
  <c r="G12" i="1"/>
  <c r="G11" i="1"/>
  <c r="F6" i="1"/>
  <c r="P8" i="3" l="1"/>
  <c r="P7" i="3"/>
  <c r="P11" i="3"/>
</calcChain>
</file>

<file path=xl/sharedStrings.xml><?xml version="1.0" encoding="utf-8"?>
<sst xmlns="http://schemas.openxmlformats.org/spreadsheetml/2006/main" count="159" uniqueCount="100">
  <si>
    <t>Основные переменные и целевая функция</t>
  </si>
  <si>
    <t>Стол</t>
  </si>
  <si>
    <t>Шкаф</t>
  </si>
  <si>
    <t>Прибыль</t>
  </si>
  <si>
    <t>Целевая</t>
  </si>
  <si>
    <t>Функция</t>
  </si>
  <si>
    <t>max</t>
  </si>
  <si>
    <t>Требуется для производства (ограничения)</t>
  </si>
  <si>
    <t>Древесина 1</t>
  </si>
  <si>
    <t>Древесина 2</t>
  </si>
  <si>
    <t>Трудоемкость</t>
  </si>
  <si>
    <t>&lt;=</t>
  </si>
  <si>
    <t>Ограничения</t>
  </si>
  <si>
    <t>Тип детали</t>
  </si>
  <si>
    <t>Производство</t>
  </si>
  <si>
    <t>A</t>
  </si>
  <si>
    <t>B</t>
  </si>
  <si>
    <t>C1</t>
  </si>
  <si>
    <t>C2</t>
  </si>
  <si>
    <t>C3</t>
  </si>
  <si>
    <t>D</t>
  </si>
  <si>
    <t>E6</t>
  </si>
  <si>
    <t>F</t>
  </si>
  <si>
    <t>Станки</t>
  </si>
  <si>
    <t>ADF</t>
  </si>
  <si>
    <t>SHG</t>
  </si>
  <si>
    <t>BSD</t>
  </si>
  <si>
    <t>AVP</t>
  </si>
  <si>
    <t>BFG</t>
  </si>
  <si>
    <t>ABM</t>
  </si>
  <si>
    <t>RL</t>
  </si>
  <si>
    <t>Время обработки деталей на станках</t>
  </si>
  <si>
    <t>парк станков</t>
  </si>
  <si>
    <t>Потребность рынка</t>
  </si>
  <si>
    <t>Потребность времени</t>
  </si>
  <si>
    <t>Сумарная прибыль</t>
  </si>
  <si>
    <t>Прибыльность</t>
  </si>
  <si>
    <t>Количество продукта (ун.)</t>
  </si>
  <si>
    <t>Продукт К</t>
  </si>
  <si>
    <t>Продукт С</t>
  </si>
  <si>
    <t>Стоимость</t>
  </si>
  <si>
    <t>Целевая функция</t>
  </si>
  <si>
    <t>min</t>
  </si>
  <si>
    <t>Требования к рациону</t>
  </si>
  <si>
    <t>Тиамин</t>
  </si>
  <si>
    <t>Ниацин</t>
  </si>
  <si>
    <t>Калорийность</t>
  </si>
  <si>
    <t>&gt;=</t>
  </si>
  <si>
    <t>Компьютер</t>
  </si>
  <si>
    <t>Прибыль за модель</t>
  </si>
  <si>
    <t>У.е.</t>
  </si>
  <si>
    <t>Максимальный спрос на товар</t>
  </si>
  <si>
    <t>Требуется часов на подключение</t>
  </si>
  <si>
    <t>Требуется часов на сборку</t>
  </si>
  <si>
    <t>Требуется часов</t>
  </si>
  <si>
    <t>Домашний</t>
  </si>
  <si>
    <t>Игровой</t>
  </si>
  <si>
    <t>Офисный</t>
  </si>
  <si>
    <t>Экстрим</t>
  </si>
  <si>
    <t>Доступно человеко-часов на каждую</t>
  </si>
  <si>
    <t>Переменные</t>
  </si>
  <si>
    <t>прибыль</t>
  </si>
  <si>
    <t>спрос</t>
  </si>
  <si>
    <t>x1</t>
  </si>
  <si>
    <t>x2</t>
  </si>
  <si>
    <t>x3</t>
  </si>
  <si>
    <t>x4</t>
  </si>
  <si>
    <t>Ограничения по часа</t>
  </si>
  <si>
    <t>Кол-во бревен</t>
  </si>
  <si>
    <t>Бревна 5м</t>
  </si>
  <si>
    <t>Бревна 4м</t>
  </si>
  <si>
    <t>Бревна 3м</t>
  </si>
  <si>
    <t>знак</t>
  </si>
  <si>
    <t>План распила</t>
  </si>
  <si>
    <t>Александр</t>
  </si>
  <si>
    <t>Алексей</t>
  </si>
  <si>
    <t>Валентин</t>
  </si>
  <si>
    <t>Василий</t>
  </si>
  <si>
    <t>Николай</t>
  </si>
  <si>
    <t>Виктор</t>
  </si>
  <si>
    <t>Андрей</t>
  </si>
  <si>
    <t>Юрий</t>
  </si>
  <si>
    <t>сумма</t>
  </si>
  <si>
    <t>Значение</t>
  </si>
  <si>
    <t>Франция</t>
  </si>
  <si>
    <t>Италия</t>
  </si>
  <si>
    <t>Чехия</t>
  </si>
  <si>
    <t>Испания</t>
  </si>
  <si>
    <t>значение</t>
  </si>
  <si>
    <t>Исходные данные</t>
  </si>
  <si>
    <t>Результаты</t>
  </si>
  <si>
    <t>показатель освоения</t>
  </si>
  <si>
    <t>Коэф. Ц.ф.</t>
  </si>
  <si>
    <t>Ресурсы</t>
  </si>
  <si>
    <t>Виды изделий</t>
  </si>
  <si>
    <t>Запасы</t>
  </si>
  <si>
    <t>изделие 1</t>
  </si>
  <si>
    <t>изделие 2</t>
  </si>
  <si>
    <t>Прибыль, т. Руб</t>
  </si>
  <si>
    <t>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</si>
</sst>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3" xfId="0" applyFill="1" applyBorder="1" applyAlignment="1">
      <alignment horizontal="center"/>
    </xf>
    <xf numFmtId="0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17887</xdr:colOff>
      <xdr:row>0</xdr:row>
      <xdr:rowOff>0</xdr:rowOff>
    </xdr:from>
    <xdr:to>
      <xdr:col>16</xdr:col>
      <xdr:colOff>384935</xdr:colOff>
      <xdr:row>21</xdr:row>
      <xdr:rowOff>120206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F3CE888-A3B2-0B49-9AFD-FB7321782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479" y="0"/>
          <a:ext cx="7772400" cy="4439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597546</xdr:colOff>
      <xdr:row>16</xdr:row>
      <xdr:rowOff>21525</xdr:rowOff>
    </xdr:from>
    <xdr:to>
      <xdr:col>11</xdr:col>
      <xdr:colOff>825285</xdr:colOff>
      <xdr:row>45</xdr:row>
      <xdr:rowOff>63792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4B31E86-FCF1-0B4D-975B-412DF7D9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766" y="3121186"/>
          <a:ext cx="7697061" cy="56604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499232</xdr:colOff>
      <xdr:row>0</xdr:row>
      <xdr:rowOff>0</xdr:rowOff>
    </xdr:from>
    <xdr:to>
      <xdr:col>18</xdr:col>
      <xdr:colOff>18144</xdr:colOff>
      <xdr:row>26</xdr:row>
      <xdr:rowOff>29098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845236-370D-A14B-8C08-D9BDCD39E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3934" y="0"/>
          <a:ext cx="7758793" cy="5411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50801</xdr:colOff>
      <xdr:row>0</xdr:row>
      <xdr:rowOff>16934</xdr:rowOff>
    </xdr:from>
    <xdr:to>
      <xdr:col>18</xdr:col>
      <xdr:colOff>266701</xdr:colOff>
      <xdr:row>22</xdr:row>
      <xdr:rowOff>114301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584173-0B7B-6748-BD1C-0384DAE9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9734" y="16934"/>
          <a:ext cx="7683500" cy="4584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21691</xdr:colOff>
      <xdr:row>9</xdr:row>
      <xdr:rowOff>112390</xdr:rowOff>
    </xdr:from>
    <xdr:to>
      <xdr:col>12</xdr:col>
      <xdr:colOff>204549</xdr:colOff>
      <xdr:row>27</xdr:row>
      <xdr:rowOff>131720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059E8E-4760-6245-B9C5-13C10FFE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3091" y="2017390"/>
          <a:ext cx="7726658" cy="36896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143934</xdr:colOff>
      <xdr:row>1</xdr:row>
      <xdr:rowOff>143933</xdr:rowOff>
    </xdr:from>
    <xdr:to>
      <xdr:col>17</xdr:col>
      <xdr:colOff>448734</xdr:colOff>
      <xdr:row>20</xdr:row>
      <xdr:rowOff>201628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F72D71-3375-ED45-A0D1-20874FCB5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867" y="347133"/>
          <a:ext cx="7772400" cy="3918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F82E-3DED-6041-8A95-FBF973774B66}">
  <dimension ref="B1:G13"/>
  <sheetViews>
    <sheetView topLeftCell="B1" zoomScale="142" zoomScaleNormal="142" workbookViewId="0">
      <selection activeCell="F6" sqref="F6"/>
    </sheetView>
  </sheetViews>
  <sheetFormatPr baseColWidth="10" defaultRowHeight="16" x14ac:dyDescent="0.2"/>
  <cols>
    <col min="2" max="2" width="13.1640625" bestFit="1" customWidth="1"/>
  </cols>
  <sheetData>
    <row r="1" spans="2:7" x14ac:dyDescent="0.2">
      <c r="B1" s="45" t="s">
        <v>0</v>
      </c>
      <c r="C1" s="45"/>
      <c r="D1" s="45"/>
      <c r="E1" s="45"/>
      <c r="F1" s="45"/>
    </row>
    <row r="4" spans="2:7" x14ac:dyDescent="0.2">
      <c r="C4" t="s">
        <v>1</v>
      </c>
      <c r="D4" t="s">
        <v>2</v>
      </c>
      <c r="F4" t="s">
        <v>4</v>
      </c>
    </row>
    <row r="5" spans="2:7" x14ac:dyDescent="0.2">
      <c r="C5">
        <v>103</v>
      </c>
      <c r="D5">
        <v>165</v>
      </c>
      <c r="F5" t="s">
        <v>5</v>
      </c>
    </row>
    <row r="6" spans="2:7" x14ac:dyDescent="0.2">
      <c r="B6" t="s">
        <v>3</v>
      </c>
      <c r="C6" s="6">
        <v>6</v>
      </c>
      <c r="D6" s="6">
        <v>9</v>
      </c>
      <c r="F6" s="6">
        <f>SUMPRODUCT(C5:D5,C6:D6)</f>
        <v>2103</v>
      </c>
      <c r="G6" t="s">
        <v>6</v>
      </c>
    </row>
    <row r="9" spans="2:7" x14ac:dyDescent="0.2">
      <c r="B9" s="45" t="s">
        <v>7</v>
      </c>
      <c r="C9" s="45"/>
      <c r="D9" s="45"/>
      <c r="E9" s="45"/>
      <c r="F9" s="45"/>
    </row>
    <row r="11" spans="2:7" x14ac:dyDescent="0.2">
      <c r="B11" t="s">
        <v>8</v>
      </c>
      <c r="C11" s="2">
        <v>0.2</v>
      </c>
      <c r="D11" s="2">
        <v>0.1</v>
      </c>
      <c r="E11" s="2" t="s">
        <v>11</v>
      </c>
      <c r="F11" s="2">
        <v>40</v>
      </c>
      <c r="G11" s="4">
        <f>SUMPRODUCT(C11:D11,C5:D5)</f>
        <v>37.1</v>
      </c>
    </row>
    <row r="12" spans="2:7" x14ac:dyDescent="0.2">
      <c r="B12" t="s">
        <v>9</v>
      </c>
      <c r="C12" s="2">
        <v>0.1</v>
      </c>
      <c r="D12" s="2">
        <v>0.3</v>
      </c>
      <c r="E12" s="2" t="s">
        <v>11</v>
      </c>
      <c r="F12" s="2">
        <v>60</v>
      </c>
      <c r="G12" s="4">
        <f>SUMPRODUCT(C12:D12,C5:D5)</f>
        <v>59.8</v>
      </c>
    </row>
    <row r="13" spans="2:7" x14ac:dyDescent="0.2">
      <c r="B13" t="s">
        <v>10</v>
      </c>
      <c r="C13" s="2">
        <v>1.2</v>
      </c>
      <c r="D13" s="2">
        <v>1.5</v>
      </c>
      <c r="E13" s="2" t="s">
        <v>11</v>
      </c>
      <c r="F13" s="2">
        <v>371.1</v>
      </c>
      <c r="G13" s="4">
        <f>SUMPRODUCT(C13:D13,C5:D5)</f>
        <v>371.1</v>
      </c>
    </row>
  </sheetData>
  <mergeCells count="2">
    <mergeCell ref="B1:F1"/>
    <mergeCell ref="B9:F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4AFE-C3D7-3141-A9F5-9E0A67E88B93}">
  <dimension ref="A1:P17"/>
  <sheetViews>
    <sheetView zoomScale="114" workbookViewId="0">
      <selection activeCell="J7" sqref="J7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11" max="12" width="12.1640625" bestFit="1" customWidth="1"/>
    <col min="13" max="13" width="3.1640625" bestFit="1" customWidth="1"/>
    <col min="15" max="15" width="2.33203125" customWidth="1"/>
  </cols>
  <sheetData>
    <row r="1" spans="1:16" x14ac:dyDescent="0.2">
      <c r="A1" s="5" t="s">
        <v>13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</row>
    <row r="2" spans="1:16" x14ac:dyDescent="0.2">
      <c r="A2" s="5" t="s">
        <v>14</v>
      </c>
      <c r="B2" s="16">
        <v>155.07246376811548</v>
      </c>
      <c r="C2" s="16">
        <v>223.76811594202954</v>
      </c>
      <c r="D2" s="16">
        <v>280</v>
      </c>
      <c r="E2" s="16">
        <v>300</v>
      </c>
      <c r="F2" s="16">
        <v>350</v>
      </c>
      <c r="G2" s="16">
        <v>220</v>
      </c>
      <c r="H2" s="16">
        <v>100</v>
      </c>
      <c r="I2" s="16">
        <v>200</v>
      </c>
    </row>
    <row r="3" spans="1:16" x14ac:dyDescent="0.2">
      <c r="K3" s="48" t="s">
        <v>32</v>
      </c>
      <c r="L3" s="46" t="s">
        <v>34</v>
      </c>
      <c r="N3" s="46" t="s">
        <v>34</v>
      </c>
      <c r="P3" s="46" t="s">
        <v>34</v>
      </c>
    </row>
    <row r="4" spans="1:16" x14ac:dyDescent="0.2">
      <c r="A4" s="13" t="s">
        <v>23</v>
      </c>
      <c r="B4" s="47" t="s">
        <v>31</v>
      </c>
      <c r="C4" s="47"/>
      <c r="D4" s="47"/>
      <c r="E4" s="47"/>
      <c r="F4" s="47"/>
      <c r="G4" s="47"/>
      <c r="H4" s="47"/>
      <c r="I4" s="47"/>
      <c r="K4" s="48"/>
      <c r="L4" s="46"/>
      <c r="N4" s="46"/>
      <c r="P4" s="46"/>
    </row>
    <row r="5" spans="1:16" ht="16" customHeight="1" x14ac:dyDescent="0.2">
      <c r="A5" s="9" t="s">
        <v>24</v>
      </c>
      <c r="B5" s="10">
        <v>0.24</v>
      </c>
      <c r="C5" s="11">
        <v>0.23</v>
      </c>
      <c r="D5" s="11">
        <v>0.19</v>
      </c>
      <c r="E5" s="11">
        <v>0.15</v>
      </c>
      <c r="F5" s="11">
        <v>0.19</v>
      </c>
      <c r="G5" s="11">
        <v>0.18</v>
      </c>
      <c r="H5" s="11">
        <v>0.23</v>
      </c>
      <c r="I5" s="11">
        <v>0.18</v>
      </c>
      <c r="K5" s="14">
        <v>2</v>
      </c>
      <c r="L5" s="12">
        <f>SUMPRODUCT($B$2:$I$2,B5:I5)</f>
        <v>351.98405797101452</v>
      </c>
      <c r="M5" s="19" t="s">
        <v>11</v>
      </c>
      <c r="N5" s="18">
        <f>K5*312</f>
        <v>624</v>
      </c>
      <c r="O5" s="19"/>
      <c r="P5" s="12">
        <f>N5-L5</f>
        <v>272.01594202898548</v>
      </c>
    </row>
    <row r="6" spans="1:16" x14ac:dyDescent="0.2">
      <c r="A6" s="3" t="s">
        <v>25</v>
      </c>
      <c r="B6" s="11">
        <v>0.05</v>
      </c>
      <c r="C6" s="11">
        <v>0.03</v>
      </c>
      <c r="D6" s="11">
        <v>0</v>
      </c>
      <c r="E6" s="11">
        <v>0.7</v>
      </c>
      <c r="F6" s="11">
        <v>0.1</v>
      </c>
      <c r="G6" s="11">
        <v>0</v>
      </c>
      <c r="H6" s="11">
        <v>0.08</v>
      </c>
      <c r="I6" s="11">
        <v>0.08</v>
      </c>
      <c r="K6" s="14">
        <v>3</v>
      </c>
      <c r="L6" s="12">
        <f t="shared" ref="L6:L11" si="0">SUMPRODUCT($B$2:$I$2,B6:I6)</f>
        <v>283.4666666666667</v>
      </c>
      <c r="M6" s="19" t="s">
        <v>11</v>
      </c>
      <c r="N6" s="18">
        <f t="shared" ref="N6:N11" si="1">K6*312</f>
        <v>936</v>
      </c>
      <c r="O6" s="19"/>
      <c r="P6" s="12">
        <f t="shared" ref="P6:P11" si="2">N6-L6</f>
        <v>652.5333333333333</v>
      </c>
    </row>
    <row r="7" spans="1:16" ht="16" customHeight="1" x14ac:dyDescent="0.2">
      <c r="A7" s="3" t="s">
        <v>26</v>
      </c>
      <c r="B7" s="11">
        <v>0.37</v>
      </c>
      <c r="C7" s="11">
        <v>0.59</v>
      </c>
      <c r="D7" s="11">
        <v>0.71</v>
      </c>
      <c r="E7" s="11">
        <v>0.5</v>
      </c>
      <c r="F7" s="11">
        <v>0.32</v>
      </c>
      <c r="G7" s="11">
        <v>0.74</v>
      </c>
      <c r="H7" s="11">
        <v>0.43</v>
      </c>
      <c r="I7" s="11">
        <v>0.4</v>
      </c>
      <c r="K7" s="14">
        <v>3</v>
      </c>
      <c r="L7" s="12">
        <f t="shared" si="0"/>
        <v>936.00000000000023</v>
      </c>
      <c r="M7" s="19" t="s">
        <v>11</v>
      </c>
      <c r="N7" s="18">
        <f t="shared" si="1"/>
        <v>936</v>
      </c>
      <c r="O7" s="19"/>
      <c r="P7" s="12">
        <f t="shared" si="2"/>
        <v>0</v>
      </c>
    </row>
    <row r="8" spans="1:16" x14ac:dyDescent="0.2">
      <c r="A8" s="3" t="s">
        <v>27</v>
      </c>
      <c r="B8" s="11">
        <v>0.11</v>
      </c>
      <c r="C8" s="11">
        <v>0.11</v>
      </c>
      <c r="D8" s="11">
        <v>0.12</v>
      </c>
      <c r="E8" s="11">
        <v>0.1</v>
      </c>
      <c r="F8" s="11">
        <v>0.09</v>
      </c>
      <c r="G8" s="11">
        <v>0.12</v>
      </c>
      <c r="H8" s="11">
        <v>7.0000000000000007E-2</v>
      </c>
      <c r="I8" s="11">
        <v>0.1</v>
      </c>
      <c r="K8" s="14">
        <v>1</v>
      </c>
      <c r="L8" s="12">
        <f t="shared" si="0"/>
        <v>190.17246376811596</v>
      </c>
      <c r="M8" s="19" t="s">
        <v>11</v>
      </c>
      <c r="N8" s="18">
        <f t="shared" si="1"/>
        <v>312</v>
      </c>
      <c r="O8" s="19"/>
      <c r="P8" s="12">
        <f t="shared" si="2"/>
        <v>121.82753623188404</v>
      </c>
    </row>
    <row r="9" spans="1:16" ht="16" customHeight="1" x14ac:dyDescent="0.2">
      <c r="A9" s="3" t="s">
        <v>28</v>
      </c>
      <c r="B9" s="11">
        <v>0.28999999999999998</v>
      </c>
      <c r="C9" s="11">
        <v>0.22</v>
      </c>
      <c r="D9" s="11">
        <v>0</v>
      </c>
      <c r="E9" s="11">
        <v>0.2</v>
      </c>
      <c r="F9" s="11">
        <v>0.16</v>
      </c>
      <c r="G9" s="11">
        <v>0.28999999999999998</v>
      </c>
      <c r="H9" s="11">
        <v>0.14000000000000001</v>
      </c>
      <c r="I9" s="11">
        <v>0.12</v>
      </c>
      <c r="K9" s="14">
        <v>1</v>
      </c>
      <c r="L9" s="12">
        <f t="shared" si="0"/>
        <v>312</v>
      </c>
      <c r="M9" s="19" t="s">
        <v>11</v>
      </c>
      <c r="N9" s="18">
        <f t="shared" si="1"/>
        <v>312</v>
      </c>
      <c r="O9" s="19"/>
      <c r="P9" s="12">
        <f t="shared" si="2"/>
        <v>0</v>
      </c>
    </row>
    <row r="10" spans="1:16" x14ac:dyDescent="0.2">
      <c r="A10" s="3" t="s">
        <v>29</v>
      </c>
      <c r="B10" s="11">
        <v>0</v>
      </c>
      <c r="C10" s="11">
        <v>0.57999999999999996</v>
      </c>
      <c r="D10" s="11">
        <v>0.7</v>
      </c>
      <c r="E10" s="11">
        <v>0.69</v>
      </c>
      <c r="F10" s="11">
        <v>0.46</v>
      </c>
      <c r="G10" s="11">
        <v>0.31</v>
      </c>
      <c r="H10" s="11">
        <v>0.31</v>
      </c>
      <c r="I10" s="11">
        <v>0.65</v>
      </c>
      <c r="K10" s="14">
        <v>3</v>
      </c>
      <c r="L10" s="12">
        <f t="shared" si="0"/>
        <v>922.98550724637721</v>
      </c>
      <c r="M10" s="19" t="s">
        <v>11</v>
      </c>
      <c r="N10" s="18">
        <f t="shared" si="1"/>
        <v>936</v>
      </c>
      <c r="O10" s="19"/>
      <c r="P10" s="12">
        <f t="shared" si="2"/>
        <v>13.01449275362279</v>
      </c>
    </row>
    <row r="11" spans="1:16" ht="16" customHeight="1" x14ac:dyDescent="0.2">
      <c r="A11" s="3" t="s">
        <v>30</v>
      </c>
      <c r="B11" s="11">
        <v>0.08</v>
      </c>
      <c r="C11" s="11">
        <v>0.01</v>
      </c>
      <c r="D11" s="11">
        <v>0.08</v>
      </c>
      <c r="E11" s="11">
        <v>0.11</v>
      </c>
      <c r="F11" s="11">
        <v>0.12</v>
      </c>
      <c r="G11" s="11">
        <v>0.08</v>
      </c>
      <c r="H11" s="11">
        <v>0</v>
      </c>
      <c r="I11" s="11">
        <v>0.12</v>
      </c>
      <c r="K11" s="14">
        <v>2</v>
      </c>
      <c r="L11" s="12">
        <f t="shared" si="0"/>
        <v>153.64347826086953</v>
      </c>
      <c r="M11" s="19" t="s">
        <v>11</v>
      </c>
      <c r="N11" s="18">
        <f t="shared" si="1"/>
        <v>624</v>
      </c>
      <c r="O11" s="19"/>
      <c r="P11" s="12">
        <f t="shared" si="2"/>
        <v>470.35652173913047</v>
      </c>
    </row>
    <row r="13" spans="1:16" x14ac:dyDescent="0.2">
      <c r="A13" s="15" t="s">
        <v>36</v>
      </c>
      <c r="B13" s="14">
        <v>5</v>
      </c>
      <c r="C13" s="14">
        <v>6</v>
      </c>
      <c r="D13" s="14">
        <v>8</v>
      </c>
      <c r="E13" s="14">
        <v>6</v>
      </c>
      <c r="F13" s="14">
        <v>7</v>
      </c>
      <c r="G13" s="14">
        <v>8</v>
      </c>
      <c r="H13" s="14">
        <v>6</v>
      </c>
      <c r="I13" s="14">
        <v>4</v>
      </c>
    </row>
    <row r="14" spans="1:16" x14ac:dyDescent="0.2">
      <c r="B14" s="7"/>
      <c r="C14" s="7"/>
      <c r="D14" s="7"/>
      <c r="E14" s="7"/>
      <c r="F14" s="7"/>
      <c r="G14" s="7"/>
      <c r="H14" s="7"/>
      <c r="I14" s="7"/>
    </row>
    <row r="15" spans="1:16" x14ac:dyDescent="0.2">
      <c r="A15" s="15" t="s">
        <v>33</v>
      </c>
      <c r="B15" s="14">
        <v>200</v>
      </c>
      <c r="C15" s="14">
        <v>350</v>
      </c>
      <c r="D15" s="14">
        <v>280</v>
      </c>
      <c r="E15" s="14">
        <v>300</v>
      </c>
      <c r="F15" s="14">
        <v>350</v>
      </c>
      <c r="G15" s="14">
        <v>220</v>
      </c>
      <c r="H15" s="14">
        <v>100</v>
      </c>
      <c r="I15" s="14">
        <v>200</v>
      </c>
    </row>
    <row r="17" spans="1:2" x14ac:dyDescent="0.2">
      <c r="A17" s="5" t="s">
        <v>35</v>
      </c>
      <c r="B17" s="17">
        <f>SUMPRODUCT(B2:I2,B13:I13)</f>
        <v>11767.971014492756</v>
      </c>
    </row>
  </sheetData>
  <mergeCells count="5">
    <mergeCell ref="N3:N4"/>
    <mergeCell ref="P3:P4"/>
    <mergeCell ref="B4:I4"/>
    <mergeCell ref="K3:K4"/>
    <mergeCell ref="L3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C150-B1BE-344A-95E2-F33FCC3E6602}">
  <dimension ref="B1:G12"/>
  <sheetViews>
    <sheetView workbookViewId="0">
      <selection activeCell="C2" sqref="C2"/>
    </sheetView>
  </sheetViews>
  <sheetFormatPr baseColWidth="10" defaultRowHeight="16" x14ac:dyDescent="0.2"/>
  <cols>
    <col min="1" max="1" width="2" customWidth="1"/>
    <col min="2" max="2" width="12.83203125" customWidth="1"/>
    <col min="3" max="3" width="9.83203125" bestFit="1" customWidth="1"/>
  </cols>
  <sheetData>
    <row r="1" spans="2:7" x14ac:dyDescent="0.2">
      <c r="B1" s="49" t="s">
        <v>37</v>
      </c>
      <c r="C1" s="3" t="s">
        <v>38</v>
      </c>
      <c r="D1" s="3" t="s">
        <v>39</v>
      </c>
      <c r="F1" s="50" t="s">
        <v>41</v>
      </c>
    </row>
    <row r="2" spans="2:7" ht="17" thickBot="1" x14ac:dyDescent="0.25">
      <c r="B2" s="49"/>
      <c r="C2" s="4">
        <v>5</v>
      </c>
      <c r="D2" s="4">
        <v>2</v>
      </c>
      <c r="F2" s="50"/>
    </row>
    <row r="3" spans="2:7" ht="17" thickBot="1" x14ac:dyDescent="0.25">
      <c r="B3" s="20" t="s">
        <v>40</v>
      </c>
      <c r="C3" s="3">
        <v>3.8</v>
      </c>
      <c r="D3" s="3">
        <v>4.2</v>
      </c>
      <c r="F3" s="25">
        <f>SUMPRODUCT(C2:D2,C3:D3)</f>
        <v>27.4</v>
      </c>
      <c r="G3" t="s">
        <v>42</v>
      </c>
    </row>
    <row r="8" spans="2:7" x14ac:dyDescent="0.2">
      <c r="B8" s="51" t="s">
        <v>43</v>
      </c>
      <c r="C8" s="51"/>
      <c r="D8" s="51"/>
      <c r="E8" s="51"/>
      <c r="F8" s="51"/>
      <c r="G8" s="51"/>
    </row>
    <row r="9" spans="2:7" ht="17" thickBot="1" x14ac:dyDescent="0.25">
      <c r="B9" s="22"/>
      <c r="C9" s="22"/>
      <c r="D9" s="22"/>
      <c r="E9" s="22"/>
      <c r="F9" s="22"/>
      <c r="G9" s="22"/>
    </row>
    <row r="10" spans="2:7" ht="17" thickBot="1" x14ac:dyDescent="0.25">
      <c r="B10" s="21" t="s">
        <v>44</v>
      </c>
      <c r="C10" s="21">
        <v>0.1</v>
      </c>
      <c r="D10" s="21">
        <v>0.25</v>
      </c>
      <c r="E10" s="21" t="s">
        <v>47</v>
      </c>
      <c r="F10" s="23">
        <v>1</v>
      </c>
      <c r="G10" s="24">
        <f>SUMPRODUCT(C10:D10,$C$2:$D$2)</f>
        <v>1</v>
      </c>
    </row>
    <row r="11" spans="2:7" ht="17" thickBot="1" x14ac:dyDescent="0.25">
      <c r="B11" s="21" t="s">
        <v>45</v>
      </c>
      <c r="C11" s="21">
        <v>1</v>
      </c>
      <c r="D11" s="21">
        <v>0.25</v>
      </c>
      <c r="E11" s="21" t="s">
        <v>47</v>
      </c>
      <c r="F11" s="23">
        <v>5</v>
      </c>
      <c r="G11" s="24">
        <f t="shared" ref="G11:G12" si="0">SUMPRODUCT(C11:D11,$C$2:$D$2)</f>
        <v>5.5</v>
      </c>
    </row>
    <row r="12" spans="2:7" x14ac:dyDescent="0.2">
      <c r="B12" s="21" t="s">
        <v>46</v>
      </c>
      <c r="C12" s="21">
        <v>110</v>
      </c>
      <c r="D12" s="21">
        <v>120</v>
      </c>
      <c r="E12" s="21" t="s">
        <v>47</v>
      </c>
      <c r="F12" s="23">
        <v>400</v>
      </c>
      <c r="G12" s="24">
        <f t="shared" si="0"/>
        <v>790</v>
      </c>
    </row>
  </sheetData>
  <mergeCells count="3">
    <mergeCell ref="B1:B2"/>
    <mergeCell ref="F1:F2"/>
    <mergeCell ref="B8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5BA2-EB62-7C4A-BF99-226F12D49C04}">
  <dimension ref="B2:I21"/>
  <sheetViews>
    <sheetView workbookViewId="0">
      <selection activeCell="G24" sqref="G24"/>
    </sheetView>
  </sheetViews>
  <sheetFormatPr baseColWidth="10" defaultRowHeight="16" x14ac:dyDescent="0.2"/>
  <cols>
    <col min="2" max="2" width="12.33203125" bestFit="1" customWidth="1"/>
    <col min="5" max="5" width="12.6640625" customWidth="1"/>
    <col min="8" max="8" width="3.1640625" bestFit="1" customWidth="1"/>
  </cols>
  <sheetData>
    <row r="2" spans="2:7" x14ac:dyDescent="0.2">
      <c r="B2" s="55" t="s">
        <v>48</v>
      </c>
      <c r="C2" s="52" t="s">
        <v>49</v>
      </c>
      <c r="D2" s="52" t="s">
        <v>51</v>
      </c>
      <c r="E2" s="52" t="s">
        <v>52</v>
      </c>
      <c r="F2" s="52" t="s">
        <v>53</v>
      </c>
      <c r="G2" s="52" t="s">
        <v>54</v>
      </c>
    </row>
    <row r="3" spans="2:7" x14ac:dyDescent="0.2">
      <c r="B3" s="55"/>
      <c r="C3" s="52"/>
      <c r="D3" s="52"/>
      <c r="E3" s="52"/>
      <c r="F3" s="52"/>
      <c r="G3" s="52"/>
    </row>
    <row r="4" spans="2:7" ht="17" x14ac:dyDescent="0.2">
      <c r="B4" s="55"/>
      <c r="C4" s="26" t="s">
        <v>50</v>
      </c>
      <c r="D4" s="52"/>
      <c r="E4" s="52"/>
      <c r="F4" s="52"/>
      <c r="G4" s="52"/>
    </row>
    <row r="5" spans="2:7" x14ac:dyDescent="0.2">
      <c r="B5" s="5" t="s">
        <v>55</v>
      </c>
      <c r="C5" s="5">
        <v>33</v>
      </c>
      <c r="D5" s="5">
        <v>87</v>
      </c>
      <c r="E5" s="5">
        <v>0.9</v>
      </c>
      <c r="F5" s="5">
        <v>1.2</v>
      </c>
      <c r="G5" s="5">
        <v>1.3</v>
      </c>
    </row>
    <row r="6" spans="2:7" x14ac:dyDescent="0.2">
      <c r="B6" s="5" t="s">
        <v>56</v>
      </c>
      <c r="C6" s="5">
        <v>39</v>
      </c>
      <c r="D6" s="5">
        <v>67</v>
      </c>
      <c r="E6" s="5">
        <v>1.1000000000000001</v>
      </c>
      <c r="F6" s="5">
        <v>1.5</v>
      </c>
      <c r="G6" s="5">
        <v>1.5</v>
      </c>
    </row>
    <row r="7" spans="2:7" x14ac:dyDescent="0.2">
      <c r="B7" s="5" t="s">
        <v>57</v>
      </c>
      <c r="C7" s="5">
        <v>36</v>
      </c>
      <c r="D7" s="5">
        <v>110</v>
      </c>
      <c r="E7" s="5">
        <v>0.7</v>
      </c>
      <c r="F7" s="5">
        <v>0.9</v>
      </c>
      <c r="G7" s="5">
        <v>0.9</v>
      </c>
    </row>
    <row r="8" spans="2:7" x14ac:dyDescent="0.2">
      <c r="B8" s="5" t="s">
        <v>58</v>
      </c>
      <c r="C8" s="5">
        <v>43</v>
      </c>
      <c r="D8" s="5">
        <v>45</v>
      </c>
      <c r="E8" s="5">
        <v>1.3</v>
      </c>
      <c r="F8" s="5">
        <v>1.1000000000000001</v>
      </c>
      <c r="G8" s="5">
        <v>1.2</v>
      </c>
    </row>
    <row r="9" spans="2:7" x14ac:dyDescent="0.2">
      <c r="B9" s="53" t="s">
        <v>59</v>
      </c>
      <c r="C9" s="53"/>
      <c r="D9" s="53"/>
      <c r="E9" s="5">
        <v>70</v>
      </c>
      <c r="F9" s="5">
        <v>55</v>
      </c>
      <c r="G9" s="5">
        <v>35</v>
      </c>
    </row>
    <row r="13" spans="2:7" x14ac:dyDescent="0.2">
      <c r="B13" s="8" t="s">
        <v>60</v>
      </c>
      <c r="C13" s="8" t="s">
        <v>63</v>
      </c>
      <c r="D13" s="8" t="s">
        <v>64</v>
      </c>
      <c r="E13" s="8" t="s">
        <v>65</v>
      </c>
      <c r="F13" s="8" t="s">
        <v>66</v>
      </c>
      <c r="G13" s="8" t="s">
        <v>22</v>
      </c>
    </row>
    <row r="14" spans="2:7" x14ac:dyDescent="0.2">
      <c r="B14" s="8"/>
      <c r="C14" s="27">
        <v>0</v>
      </c>
      <c r="D14" s="27">
        <v>0</v>
      </c>
      <c r="E14" s="27">
        <v>38.888889137234102</v>
      </c>
      <c r="F14" s="27">
        <v>0</v>
      </c>
      <c r="G14" s="27">
        <f>SUMPRODUCT(C14:F14,C15:F15)</f>
        <v>1400.0000089404277</v>
      </c>
    </row>
    <row r="15" spans="2:7" x14ac:dyDescent="0.2">
      <c r="B15" s="8" t="s">
        <v>61</v>
      </c>
      <c r="C15" s="8">
        <v>33</v>
      </c>
      <c r="D15" s="8">
        <v>39</v>
      </c>
      <c r="E15" s="8">
        <v>36</v>
      </c>
      <c r="F15" s="8">
        <v>43</v>
      </c>
      <c r="G15" s="8"/>
    </row>
    <row r="16" spans="2:7" x14ac:dyDescent="0.2">
      <c r="B16" s="8"/>
      <c r="C16" s="8"/>
      <c r="D16" s="8"/>
      <c r="E16" s="8"/>
      <c r="F16" s="8"/>
      <c r="G16" s="8"/>
    </row>
    <row r="17" spans="2:9" x14ac:dyDescent="0.2">
      <c r="B17" s="8" t="s">
        <v>62</v>
      </c>
      <c r="C17" s="8">
        <v>87</v>
      </c>
      <c r="D17" s="8">
        <v>67</v>
      </c>
      <c r="E17" s="8">
        <v>110</v>
      </c>
      <c r="F17" s="8">
        <v>45</v>
      </c>
      <c r="G17" s="8"/>
    </row>
    <row r="19" spans="2:9" x14ac:dyDescent="0.2">
      <c r="B19" s="54" t="s">
        <v>67</v>
      </c>
      <c r="C19" s="28">
        <v>0.9</v>
      </c>
      <c r="D19" s="28">
        <v>1.1000000000000001</v>
      </c>
      <c r="E19" s="28">
        <v>0.7</v>
      </c>
      <c r="F19" s="28">
        <v>1.3</v>
      </c>
      <c r="G19" s="27">
        <f>SUMPRODUCT(C19:F19,$C$14:$F$14)</f>
        <v>27.22222239606387</v>
      </c>
      <c r="H19" s="8" t="s">
        <v>11</v>
      </c>
      <c r="I19" s="28">
        <v>70</v>
      </c>
    </row>
    <row r="20" spans="2:9" x14ac:dyDescent="0.2">
      <c r="B20" s="54"/>
      <c r="C20" s="28">
        <v>1.2</v>
      </c>
      <c r="D20" s="8">
        <v>1.5</v>
      </c>
      <c r="E20" s="28">
        <v>0.9</v>
      </c>
      <c r="F20" s="28">
        <v>1.1000000000000001</v>
      </c>
      <c r="G20" s="27">
        <f t="shared" ref="G20:G21" si="0">SUMPRODUCT(C20:F20,$C$14:$F$14)</f>
        <v>35.000000223510696</v>
      </c>
      <c r="H20" s="8" t="s">
        <v>11</v>
      </c>
      <c r="I20" s="28">
        <v>55</v>
      </c>
    </row>
    <row r="21" spans="2:9" x14ac:dyDescent="0.2">
      <c r="B21" s="54"/>
      <c r="C21" s="28">
        <v>1.3</v>
      </c>
      <c r="D21" s="8">
        <v>1.5</v>
      </c>
      <c r="E21" s="28">
        <v>0.9</v>
      </c>
      <c r="F21" s="28">
        <v>1.2</v>
      </c>
      <c r="G21" s="27">
        <f t="shared" si="0"/>
        <v>35.000000223510696</v>
      </c>
      <c r="H21" s="8" t="s">
        <v>11</v>
      </c>
      <c r="I21" s="28">
        <v>35</v>
      </c>
    </row>
  </sheetData>
  <mergeCells count="8">
    <mergeCell ref="E2:E4"/>
    <mergeCell ref="F2:F4"/>
    <mergeCell ref="G2:G4"/>
    <mergeCell ref="B9:D9"/>
    <mergeCell ref="B19:B21"/>
    <mergeCell ref="B2:B4"/>
    <mergeCell ref="C2:C3"/>
    <mergeCell ref="D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618-9637-9042-91D7-4DBE818D10B4}">
  <dimension ref="A3:K10"/>
  <sheetViews>
    <sheetView topLeftCell="B5" workbookViewId="0">
      <selection activeCell="P16" sqref="P16"/>
    </sheetView>
  </sheetViews>
  <sheetFormatPr baseColWidth="10" defaultRowHeight="16" x14ac:dyDescent="0.2"/>
  <cols>
    <col min="1" max="1" width="6" customWidth="1"/>
    <col min="2" max="2" width="13.5" bestFit="1" customWidth="1"/>
    <col min="10" max="10" width="12.33203125" bestFit="1" customWidth="1"/>
  </cols>
  <sheetData>
    <row r="3" spans="1:11" x14ac:dyDescent="0.2">
      <c r="I3" s="1" t="s">
        <v>72</v>
      </c>
      <c r="J3" t="s">
        <v>12</v>
      </c>
    </row>
    <row r="4" spans="1:11" ht="17" thickBot="1" x14ac:dyDescent="0.25">
      <c r="A4" s="1"/>
      <c r="B4" s="29" t="s">
        <v>68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1"/>
      <c r="J4" t="s">
        <v>42</v>
      </c>
    </row>
    <row r="5" spans="1:11" ht="17" thickBot="1" x14ac:dyDescent="0.25">
      <c r="A5" s="1"/>
      <c r="B5" s="29" t="s">
        <v>69</v>
      </c>
      <c r="C5" s="8">
        <v>2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1" t="s">
        <v>47</v>
      </c>
      <c r="J5" s="30">
        <v>100</v>
      </c>
      <c r="K5" s="33">
        <f>SUMPRODUCT($C$9:$H$9,C5:H5)</f>
        <v>100</v>
      </c>
    </row>
    <row r="6" spans="1:11" ht="17" thickBot="1" x14ac:dyDescent="0.25">
      <c r="A6" s="1"/>
      <c r="B6" s="29" t="s">
        <v>70</v>
      </c>
      <c r="C6" s="8">
        <v>0</v>
      </c>
      <c r="D6" s="8">
        <v>1</v>
      </c>
      <c r="E6" s="8">
        <v>0</v>
      </c>
      <c r="F6" s="8">
        <v>1</v>
      </c>
      <c r="G6" s="8">
        <v>2</v>
      </c>
      <c r="H6" s="8">
        <v>0</v>
      </c>
      <c r="I6" s="1" t="s">
        <v>47</v>
      </c>
      <c r="J6" s="31">
        <v>200</v>
      </c>
      <c r="K6" s="33">
        <f t="shared" ref="K6:K7" si="0">SUMPRODUCT($C$9:$H$9,C6:H6)</f>
        <v>200</v>
      </c>
    </row>
    <row r="7" spans="1:11" ht="17" thickBot="1" x14ac:dyDescent="0.25">
      <c r="A7" s="1"/>
      <c r="B7" s="29" t="s">
        <v>71</v>
      </c>
      <c r="C7" s="8">
        <v>0</v>
      </c>
      <c r="D7" s="8">
        <v>0</v>
      </c>
      <c r="E7" s="8">
        <v>1</v>
      </c>
      <c r="F7" s="8">
        <v>2</v>
      </c>
      <c r="G7" s="8">
        <v>0</v>
      </c>
      <c r="H7" s="8">
        <v>3</v>
      </c>
      <c r="I7" s="1" t="s">
        <v>47</v>
      </c>
      <c r="J7" s="32">
        <v>300</v>
      </c>
      <c r="K7" s="33">
        <f t="shared" si="0"/>
        <v>300</v>
      </c>
    </row>
    <row r="8" spans="1:11" ht="17" thickBot="1" x14ac:dyDescent="0.25"/>
    <row r="9" spans="1:11" ht="17" thickBot="1" x14ac:dyDescent="0.25">
      <c r="B9" s="35" t="s">
        <v>73</v>
      </c>
      <c r="C9" s="36">
        <v>25</v>
      </c>
      <c r="D9" s="37">
        <v>50</v>
      </c>
      <c r="E9" s="37">
        <v>0</v>
      </c>
      <c r="F9" s="37">
        <v>150</v>
      </c>
      <c r="G9" s="37">
        <v>0</v>
      </c>
      <c r="H9" s="38">
        <v>0</v>
      </c>
    </row>
    <row r="10" spans="1:11" ht="17" thickBot="1" x14ac:dyDescent="0.25">
      <c r="B10" s="34" t="s">
        <v>68</v>
      </c>
      <c r="C10" s="38">
        <f>SUMPRODUCT(C9:H9,C4:H4)</f>
        <v>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8A29-2B01-F848-B24B-C2BFB7F3679D}">
  <dimension ref="B2:H29"/>
  <sheetViews>
    <sheetView topLeftCell="A4" zoomScale="150" workbookViewId="0">
      <selection activeCell="G6" sqref="G6"/>
    </sheetView>
  </sheetViews>
  <sheetFormatPr baseColWidth="10" defaultRowHeight="16" x14ac:dyDescent="0.2"/>
  <cols>
    <col min="4" max="4" width="7.33203125" bestFit="1" customWidth="1"/>
  </cols>
  <sheetData>
    <row r="2" spans="2:8" x14ac:dyDescent="0.2">
      <c r="D2" s="45" t="s">
        <v>89</v>
      </c>
      <c r="E2" s="45"/>
    </row>
    <row r="4" spans="2:8" x14ac:dyDescent="0.2">
      <c r="B4" s="2"/>
      <c r="C4" s="2" t="s">
        <v>84</v>
      </c>
      <c r="D4" s="2" t="s">
        <v>85</v>
      </c>
      <c r="E4" s="2" t="s">
        <v>86</v>
      </c>
      <c r="F4" s="2" t="s">
        <v>87</v>
      </c>
      <c r="G4" s="2" t="s">
        <v>82</v>
      </c>
      <c r="H4" s="2" t="s">
        <v>88</v>
      </c>
    </row>
    <row r="5" spans="2:8" x14ac:dyDescent="0.2">
      <c r="B5" s="2" t="s">
        <v>74</v>
      </c>
      <c r="C5" s="2">
        <v>56</v>
      </c>
      <c r="D5" s="2">
        <v>43</v>
      </c>
      <c r="E5" s="2">
        <v>85</v>
      </c>
      <c r="F5" s="2">
        <v>68</v>
      </c>
      <c r="G5" s="2">
        <f t="shared" ref="G5:G12" si="0">SUM(C19:F19)</f>
        <v>1</v>
      </c>
      <c r="H5" s="2">
        <v>1</v>
      </c>
    </row>
    <row r="6" spans="2:8" x14ac:dyDescent="0.2">
      <c r="B6" s="2" t="s">
        <v>75</v>
      </c>
      <c r="C6" s="2">
        <v>56</v>
      </c>
      <c r="D6" s="2">
        <v>38</v>
      </c>
      <c r="E6" s="2">
        <v>99</v>
      </c>
      <c r="F6" s="2">
        <v>70</v>
      </c>
      <c r="G6" s="2">
        <f t="shared" si="0"/>
        <v>1</v>
      </c>
      <c r="H6" s="2">
        <v>1</v>
      </c>
    </row>
    <row r="7" spans="2:8" x14ac:dyDescent="0.2">
      <c r="B7" s="2" t="s">
        <v>76</v>
      </c>
      <c r="C7" s="2">
        <v>63</v>
      </c>
      <c r="D7" s="2">
        <v>94</v>
      </c>
      <c r="E7" s="2">
        <v>54</v>
      </c>
      <c r="F7" s="2">
        <v>84</v>
      </c>
      <c r="G7" s="2">
        <f t="shared" si="0"/>
        <v>1</v>
      </c>
      <c r="H7" s="2">
        <v>1</v>
      </c>
    </row>
    <row r="8" spans="2:8" x14ac:dyDescent="0.2">
      <c r="B8" s="2" t="s">
        <v>77</v>
      </c>
      <c r="C8" s="2">
        <v>96</v>
      </c>
      <c r="D8" s="2">
        <v>89</v>
      </c>
      <c r="E8" s="2">
        <v>65</v>
      </c>
      <c r="F8" s="2">
        <v>24</v>
      </c>
      <c r="G8" s="2">
        <f t="shared" si="0"/>
        <v>1</v>
      </c>
      <c r="H8" s="2">
        <v>1</v>
      </c>
    </row>
    <row r="9" spans="2:8" x14ac:dyDescent="0.2">
      <c r="B9" s="2" t="s">
        <v>78</v>
      </c>
      <c r="C9" s="2">
        <v>44</v>
      </c>
      <c r="D9" s="2">
        <v>62</v>
      </c>
      <c r="E9" s="2">
        <v>63</v>
      </c>
      <c r="F9" s="2">
        <v>72</v>
      </c>
      <c r="G9" s="2">
        <f t="shared" si="0"/>
        <v>1</v>
      </c>
      <c r="H9" s="2">
        <v>1</v>
      </c>
    </row>
    <row r="10" spans="2:8" x14ac:dyDescent="0.2">
      <c r="B10" s="2" t="s">
        <v>79</v>
      </c>
      <c r="C10" s="2">
        <v>74</v>
      </c>
      <c r="D10" s="2">
        <v>85</v>
      </c>
      <c r="E10" s="2">
        <v>42</v>
      </c>
      <c r="F10" s="2">
        <v>68</v>
      </c>
      <c r="G10" s="2">
        <f t="shared" si="0"/>
        <v>1</v>
      </c>
      <c r="H10" s="2">
        <v>1</v>
      </c>
    </row>
    <row r="11" spans="2:8" x14ac:dyDescent="0.2">
      <c r="B11" s="2" t="s">
        <v>80</v>
      </c>
      <c r="C11" s="2">
        <v>23</v>
      </c>
      <c r="D11" s="2">
        <v>59</v>
      </c>
      <c r="E11" s="2">
        <v>37</v>
      </c>
      <c r="F11" s="2">
        <v>92</v>
      </c>
      <c r="G11" s="2">
        <f t="shared" si="0"/>
        <v>1</v>
      </c>
      <c r="H11" s="2">
        <v>1</v>
      </c>
    </row>
    <row r="12" spans="2:8" x14ac:dyDescent="0.2">
      <c r="B12" s="2" t="s">
        <v>81</v>
      </c>
      <c r="C12" s="2">
        <v>89</v>
      </c>
      <c r="D12" s="2">
        <v>45</v>
      </c>
      <c r="E12" s="2">
        <v>53</v>
      </c>
      <c r="F12" s="2">
        <v>78</v>
      </c>
      <c r="G12" s="2">
        <f t="shared" si="0"/>
        <v>1</v>
      </c>
      <c r="H12" s="2">
        <v>1</v>
      </c>
    </row>
    <row r="13" spans="2:8" x14ac:dyDescent="0.2">
      <c r="B13" s="2" t="s">
        <v>82</v>
      </c>
      <c r="C13" s="2">
        <f>SUM(C19:C26)</f>
        <v>2</v>
      </c>
      <c r="D13" s="2">
        <f>SUM(D19:D26)</f>
        <v>2</v>
      </c>
      <c r="E13" s="2">
        <f>SUM(E19:E26)</f>
        <v>2</v>
      </c>
      <c r="F13" s="2">
        <f>SUM(F19:F26)</f>
        <v>2</v>
      </c>
      <c r="G13" s="2"/>
      <c r="H13" s="2"/>
    </row>
    <row r="14" spans="2:8" x14ac:dyDescent="0.2">
      <c r="B14" s="2" t="s">
        <v>83</v>
      </c>
      <c r="C14" s="2">
        <v>2</v>
      </c>
      <c r="D14" s="2">
        <v>2</v>
      </c>
      <c r="E14" s="2">
        <v>2</v>
      </c>
      <c r="F14" s="2">
        <v>2</v>
      </c>
      <c r="G14" s="2"/>
      <c r="H14" s="2"/>
    </row>
    <row r="17" spans="2:6" x14ac:dyDescent="0.2">
      <c r="D17" s="45" t="s">
        <v>90</v>
      </c>
      <c r="E17" s="45"/>
    </row>
    <row r="18" spans="2:6" x14ac:dyDescent="0.2">
      <c r="C18" s="2" t="s">
        <v>84</v>
      </c>
      <c r="D18" s="2" t="s">
        <v>85</v>
      </c>
      <c r="E18" s="2" t="s">
        <v>86</v>
      </c>
      <c r="F18" s="2" t="s">
        <v>87</v>
      </c>
    </row>
    <row r="19" spans="2:6" x14ac:dyDescent="0.2">
      <c r="B19" s="2" t="s">
        <v>74</v>
      </c>
      <c r="C19">
        <v>0</v>
      </c>
      <c r="D19">
        <v>0</v>
      </c>
      <c r="E19">
        <v>1</v>
      </c>
      <c r="F19">
        <v>0</v>
      </c>
    </row>
    <row r="20" spans="2:6" x14ac:dyDescent="0.2">
      <c r="B20" s="2" t="s">
        <v>75</v>
      </c>
      <c r="C20">
        <v>0</v>
      </c>
      <c r="D20">
        <v>0</v>
      </c>
      <c r="E20">
        <v>1</v>
      </c>
      <c r="F20">
        <v>0</v>
      </c>
    </row>
    <row r="21" spans="2:6" x14ac:dyDescent="0.2">
      <c r="B21" s="2" t="s">
        <v>76</v>
      </c>
      <c r="C21">
        <v>0</v>
      </c>
      <c r="D21">
        <v>1</v>
      </c>
      <c r="E21">
        <v>0</v>
      </c>
      <c r="F21">
        <v>0</v>
      </c>
    </row>
    <row r="22" spans="2:6" x14ac:dyDescent="0.2">
      <c r="B22" s="2" t="s">
        <v>77</v>
      </c>
      <c r="C22">
        <v>1</v>
      </c>
      <c r="D22">
        <v>0</v>
      </c>
      <c r="E22">
        <v>0</v>
      </c>
      <c r="F22">
        <v>0</v>
      </c>
    </row>
    <row r="23" spans="2:6" x14ac:dyDescent="0.2">
      <c r="B23" s="2" t="s">
        <v>78</v>
      </c>
      <c r="C23">
        <v>0</v>
      </c>
      <c r="D23">
        <v>0</v>
      </c>
      <c r="E23">
        <v>0</v>
      </c>
      <c r="F23">
        <v>1</v>
      </c>
    </row>
    <row r="24" spans="2:6" x14ac:dyDescent="0.2">
      <c r="B24" s="2" t="s">
        <v>79</v>
      </c>
      <c r="C24">
        <v>0</v>
      </c>
      <c r="D24">
        <v>1</v>
      </c>
      <c r="E24">
        <v>0</v>
      </c>
      <c r="F24">
        <v>0</v>
      </c>
    </row>
    <row r="25" spans="2:6" x14ac:dyDescent="0.2">
      <c r="B25" s="2" t="s">
        <v>80</v>
      </c>
      <c r="C25">
        <v>0</v>
      </c>
      <c r="D25">
        <v>0</v>
      </c>
      <c r="E25">
        <v>0</v>
      </c>
      <c r="F25">
        <v>1</v>
      </c>
    </row>
    <row r="26" spans="2:6" x14ac:dyDescent="0.2">
      <c r="B26" s="2" t="s">
        <v>81</v>
      </c>
      <c r="C26">
        <v>1</v>
      </c>
      <c r="D26">
        <v>0</v>
      </c>
      <c r="E26">
        <v>0</v>
      </c>
      <c r="F26">
        <v>0</v>
      </c>
    </row>
    <row r="29" spans="2:6" x14ac:dyDescent="0.2">
      <c r="B29" s="2" t="s">
        <v>91</v>
      </c>
      <c r="D29">
        <f>SUMPRODUCT(C19:F26,C5:F12)</f>
        <v>712</v>
      </c>
    </row>
  </sheetData>
  <mergeCells count="2">
    <mergeCell ref="D2:E2"/>
    <mergeCell ref="D17:E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2DF7-E0F2-7F49-8E1F-9AFAFBFB9455}">
  <dimension ref="B2:I10"/>
  <sheetViews>
    <sheetView topLeftCell="B1" zoomScale="177" workbookViewId="0">
      <selection activeCell="G3" sqref="G3"/>
    </sheetView>
  </sheetViews>
  <sheetFormatPr baseColWidth="10" defaultRowHeight="16" x14ac:dyDescent="0.2"/>
  <cols>
    <col min="2" max="2" width="12.33203125" bestFit="1" customWidth="1"/>
  </cols>
  <sheetData>
    <row r="2" spans="2:9" x14ac:dyDescent="0.2">
      <c r="B2" s="5" t="s">
        <v>60</v>
      </c>
      <c r="C2" s="41">
        <v>2.0486111111111098</v>
      </c>
      <c r="D2" s="41">
        <v>1.666666666666667</v>
      </c>
      <c r="E2" s="6">
        <v>8</v>
      </c>
      <c r="F2" s="6">
        <v>0</v>
      </c>
      <c r="G2" s="5" t="s">
        <v>22</v>
      </c>
      <c r="H2" s="40"/>
    </row>
    <row r="3" spans="2:9" x14ac:dyDescent="0.2">
      <c r="B3" s="5" t="s">
        <v>92</v>
      </c>
      <c r="C3" s="5">
        <v>12</v>
      </c>
      <c r="D3" s="5">
        <v>34</v>
      </c>
      <c r="E3" s="5">
        <v>3</v>
      </c>
      <c r="F3" s="5">
        <v>20</v>
      </c>
      <c r="G3" s="5">
        <f>SUMPRODUCT(C2:F2,C3:F3)</f>
        <v>105.25</v>
      </c>
      <c r="H3" s="5" t="s">
        <v>42</v>
      </c>
    </row>
    <row r="6" spans="2:9" x14ac:dyDescent="0.2">
      <c r="B6" s="39" t="s">
        <v>12</v>
      </c>
      <c r="C6" s="5">
        <v>50</v>
      </c>
      <c r="D6" s="5">
        <v>200</v>
      </c>
      <c r="E6" s="5">
        <v>150</v>
      </c>
      <c r="F6" s="5">
        <v>400</v>
      </c>
      <c r="G6" s="5" t="s">
        <v>47</v>
      </c>
      <c r="H6" s="5">
        <v>1500</v>
      </c>
      <c r="I6" s="6">
        <f>SUMPRODUCT(C6:F6,$C$2:$F$2)</f>
        <v>1635.7638888888889</v>
      </c>
    </row>
    <row r="7" spans="2:9" x14ac:dyDescent="0.2">
      <c r="C7" s="5">
        <v>0</v>
      </c>
      <c r="D7" s="5">
        <v>60</v>
      </c>
      <c r="E7" s="5">
        <v>0</v>
      </c>
      <c r="F7" s="5">
        <v>10</v>
      </c>
      <c r="G7" s="5" t="s">
        <v>47</v>
      </c>
      <c r="H7" s="5">
        <v>100</v>
      </c>
      <c r="I7" s="6">
        <f t="shared" ref="I7:I10" si="0">SUMPRODUCT(C7:F7,$C$2:$F$2)</f>
        <v>100.00000000000001</v>
      </c>
    </row>
    <row r="8" spans="2:9" x14ac:dyDescent="0.2">
      <c r="C8" s="5">
        <v>20</v>
      </c>
      <c r="D8" s="5">
        <v>10</v>
      </c>
      <c r="E8" s="5">
        <v>50</v>
      </c>
      <c r="F8" s="5">
        <v>40</v>
      </c>
      <c r="G8" s="5" t="s">
        <v>47</v>
      </c>
      <c r="H8" s="5">
        <v>280</v>
      </c>
      <c r="I8" s="6">
        <f t="shared" si="0"/>
        <v>457.63888888888886</v>
      </c>
    </row>
    <row r="9" spans="2:9" x14ac:dyDescent="0.2">
      <c r="C9" s="5">
        <v>0</v>
      </c>
      <c r="D9" s="5">
        <v>30</v>
      </c>
      <c r="E9" s="5">
        <v>5</v>
      </c>
      <c r="F9" s="5">
        <v>0</v>
      </c>
      <c r="G9" s="5" t="s">
        <v>47</v>
      </c>
      <c r="H9" s="5">
        <v>90</v>
      </c>
      <c r="I9" s="6">
        <f t="shared" si="0"/>
        <v>90</v>
      </c>
    </row>
    <row r="10" spans="2:9" x14ac:dyDescent="0.2">
      <c r="C10" s="5">
        <v>480</v>
      </c>
      <c r="D10" s="5">
        <v>10</v>
      </c>
      <c r="E10" s="5">
        <v>0</v>
      </c>
      <c r="F10" s="5">
        <v>0</v>
      </c>
      <c r="G10" s="5" t="s">
        <v>47</v>
      </c>
      <c r="H10" s="5">
        <v>1000</v>
      </c>
      <c r="I10" s="6">
        <f t="shared" si="0"/>
        <v>999.99999999999932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7D26-AD67-9643-BC94-F6211BF4F859}">
  <dimension ref="B2:I10"/>
  <sheetViews>
    <sheetView tabSelected="1" zoomScale="138" workbookViewId="0">
      <selection activeCell="L3" sqref="L3:L13"/>
    </sheetView>
  </sheetViews>
  <sheetFormatPr baseColWidth="10" defaultRowHeight="16" x14ac:dyDescent="0.2"/>
  <cols>
    <col min="2" max="2" width="12.33203125" bestFit="1" customWidth="1"/>
  </cols>
  <sheetData>
    <row r="2" spans="2:9" x14ac:dyDescent="0.2">
      <c r="B2" s="5" t="s">
        <v>60</v>
      </c>
      <c r="C2" s="16">
        <v>2.0486111111111098</v>
      </c>
      <c r="D2" s="16">
        <v>1.666666666666667</v>
      </c>
      <c r="E2" s="16">
        <v>7.9999999999999982</v>
      </c>
      <c r="F2" s="16">
        <v>0</v>
      </c>
      <c r="G2" s="5" t="s">
        <v>22</v>
      </c>
      <c r="H2" s="40"/>
    </row>
    <row r="3" spans="2:9" x14ac:dyDescent="0.2">
      <c r="B3" s="5" t="s">
        <v>92</v>
      </c>
      <c r="C3" s="5">
        <v>12</v>
      </c>
      <c r="D3" s="5">
        <v>34</v>
      </c>
      <c r="E3" s="5">
        <v>3</v>
      </c>
      <c r="F3" s="5">
        <v>20</v>
      </c>
      <c r="G3" s="43">
        <f>SUMPRODUCT(C2:F2,C3:F3)</f>
        <v>105.25</v>
      </c>
      <c r="H3" s="5" t="s">
        <v>42</v>
      </c>
    </row>
    <row r="6" spans="2:9" x14ac:dyDescent="0.2">
      <c r="B6" s="39" t="s">
        <v>12</v>
      </c>
      <c r="C6" s="5">
        <v>50</v>
      </c>
      <c r="D6" s="5">
        <v>200</v>
      </c>
      <c r="E6" s="5">
        <v>150</v>
      </c>
      <c r="F6" s="5">
        <v>400</v>
      </c>
      <c r="G6" s="5" t="s">
        <v>47</v>
      </c>
      <c r="H6" s="5">
        <v>1500</v>
      </c>
      <c r="I6" s="16">
        <f>SUMPRODUCT(C6:F6,$C$2:$F$2)</f>
        <v>1635.7638888888887</v>
      </c>
    </row>
    <row r="7" spans="2:9" x14ac:dyDescent="0.2">
      <c r="C7" s="5">
        <v>0</v>
      </c>
      <c r="D7" s="5">
        <v>60</v>
      </c>
      <c r="E7" s="5">
        <v>0</v>
      </c>
      <c r="F7" s="5">
        <v>10</v>
      </c>
      <c r="G7" s="5" t="s">
        <v>47</v>
      </c>
      <c r="H7" s="5">
        <v>100</v>
      </c>
      <c r="I7" s="16">
        <f t="shared" ref="I7:I10" si="0">SUMPRODUCT(C7:F7,$C$2:$F$2)</f>
        <v>100.00000000000001</v>
      </c>
    </row>
    <row r="8" spans="2:9" x14ac:dyDescent="0.2">
      <c r="C8" s="5">
        <v>20</v>
      </c>
      <c r="D8" s="5">
        <v>10</v>
      </c>
      <c r="E8" s="5">
        <v>50</v>
      </c>
      <c r="F8" s="5">
        <v>40</v>
      </c>
      <c r="G8" s="5" t="s">
        <v>47</v>
      </c>
      <c r="H8" s="5">
        <v>280</v>
      </c>
      <c r="I8" s="16">
        <f t="shared" si="0"/>
        <v>457.63888888888874</v>
      </c>
    </row>
    <row r="9" spans="2:9" x14ac:dyDescent="0.2">
      <c r="C9" s="5">
        <v>0</v>
      </c>
      <c r="D9" s="5">
        <v>30</v>
      </c>
      <c r="E9" s="5">
        <v>5</v>
      </c>
      <c r="F9" s="5">
        <v>0</v>
      </c>
      <c r="G9" s="5" t="s">
        <v>47</v>
      </c>
      <c r="H9" s="5">
        <v>90</v>
      </c>
      <c r="I9" s="16">
        <f t="shared" si="0"/>
        <v>90</v>
      </c>
    </row>
    <row r="10" spans="2:9" x14ac:dyDescent="0.2">
      <c r="C10" s="5">
        <v>480</v>
      </c>
      <c r="D10" s="5">
        <v>10</v>
      </c>
      <c r="E10" s="5">
        <v>0</v>
      </c>
      <c r="F10" s="5">
        <v>0</v>
      </c>
      <c r="G10" s="5" t="s">
        <v>47</v>
      </c>
      <c r="H10" s="5">
        <v>1000</v>
      </c>
      <c r="I10" s="16">
        <f t="shared" si="0"/>
        <v>999.99999999999932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7225-7B76-1F47-B6F9-BE64268FE83D}">
  <dimension ref="A1:D14"/>
  <sheetViews>
    <sheetView zoomScale="150" workbookViewId="0">
      <selection activeCell="B10" sqref="B10"/>
    </sheetView>
  </sheetViews>
  <sheetFormatPr baseColWidth="10" defaultRowHeight="16" x14ac:dyDescent="0.2"/>
  <cols>
    <col min="1" max="1" width="14.6640625" bestFit="1" customWidth="1"/>
  </cols>
  <sheetData>
    <row r="1" spans="1:4" x14ac:dyDescent="0.2">
      <c r="A1" s="45" t="s">
        <v>93</v>
      </c>
      <c r="B1" s="45" t="s">
        <v>94</v>
      </c>
      <c r="C1" s="45"/>
      <c r="D1" s="45" t="s">
        <v>95</v>
      </c>
    </row>
    <row r="2" spans="1:4" x14ac:dyDescent="0.2">
      <c r="A2" s="45"/>
      <c r="B2" s="42" t="s">
        <v>96</v>
      </c>
      <c r="C2" s="42" t="s">
        <v>97</v>
      </c>
      <c r="D2" s="45"/>
    </row>
    <row r="3" spans="1:4" x14ac:dyDescent="0.2">
      <c r="A3" s="42">
        <v>1</v>
      </c>
      <c r="B3" s="42">
        <v>2</v>
      </c>
      <c r="C3" s="42">
        <v>7</v>
      </c>
      <c r="D3" s="42">
        <v>560</v>
      </c>
    </row>
    <row r="4" spans="1:4" x14ac:dyDescent="0.2">
      <c r="A4" s="42">
        <v>2</v>
      </c>
      <c r="B4" s="42">
        <v>3</v>
      </c>
      <c r="C4" s="42">
        <v>3</v>
      </c>
      <c r="D4" s="42">
        <v>300</v>
      </c>
    </row>
    <row r="5" spans="1:4" x14ac:dyDescent="0.2">
      <c r="A5" s="42">
        <v>3</v>
      </c>
      <c r="B5" s="42">
        <v>5</v>
      </c>
      <c r="C5" s="42">
        <v>1</v>
      </c>
      <c r="D5" s="42">
        <v>332</v>
      </c>
    </row>
    <row r="6" spans="1:4" x14ac:dyDescent="0.2">
      <c r="A6" s="42" t="s">
        <v>98</v>
      </c>
      <c r="B6" s="42">
        <v>55</v>
      </c>
      <c r="C6" s="42">
        <v>35</v>
      </c>
      <c r="D6" s="42"/>
    </row>
    <row r="7" spans="1:4" x14ac:dyDescent="0.2">
      <c r="A7" s="42"/>
      <c r="B7" s="42"/>
      <c r="C7" s="42"/>
      <c r="D7" s="42"/>
    </row>
    <row r="8" spans="1:4" x14ac:dyDescent="0.2">
      <c r="A8" s="42"/>
      <c r="B8" s="42"/>
      <c r="C8" s="42"/>
      <c r="D8" s="42"/>
    </row>
    <row r="9" spans="1:4" x14ac:dyDescent="0.2">
      <c r="A9" s="42" t="s">
        <v>99</v>
      </c>
      <c r="B9" s="44">
        <v>58.000000000000007</v>
      </c>
      <c r="C9" s="44">
        <v>41.999999999999993</v>
      </c>
      <c r="D9" s="42"/>
    </row>
    <row r="10" spans="1:4" x14ac:dyDescent="0.2">
      <c r="A10" s="42" t="s">
        <v>22</v>
      </c>
      <c r="B10" s="44">
        <f>SUMPRODUCT(B6:C6,B9:C9)</f>
        <v>4660</v>
      </c>
      <c r="C10" s="42"/>
      <c r="D10" s="42"/>
    </row>
    <row r="11" spans="1:4" x14ac:dyDescent="0.2">
      <c r="A11" s="42"/>
      <c r="B11" s="42"/>
      <c r="C11" s="42"/>
      <c r="D11" s="42"/>
    </row>
    <row r="12" spans="1:4" x14ac:dyDescent="0.2">
      <c r="A12" s="42" t="s">
        <v>12</v>
      </c>
      <c r="B12" s="42">
        <f>SUMPRODUCT(B3:C3,$B$9:$C$9)</f>
        <v>409.99999999999994</v>
      </c>
      <c r="C12" s="42" t="s">
        <v>11</v>
      </c>
      <c r="D12" s="42">
        <v>560</v>
      </c>
    </row>
    <row r="13" spans="1:4" x14ac:dyDescent="0.2">
      <c r="A13" s="42"/>
      <c r="B13" s="42">
        <f t="shared" ref="B13:B14" si="0">SUMPRODUCT(B4:C4,$B$9:$C$9)</f>
        <v>300</v>
      </c>
      <c r="C13" s="42" t="s">
        <v>11</v>
      </c>
      <c r="D13" s="42">
        <v>300</v>
      </c>
    </row>
    <row r="14" spans="1:4" x14ac:dyDescent="0.2">
      <c r="A14" s="42"/>
      <c r="B14" s="42">
        <f t="shared" si="0"/>
        <v>332.00000000000006</v>
      </c>
      <c r="C14" s="42" t="s">
        <v>11</v>
      </c>
      <c r="D14" s="42">
        <v>332</v>
      </c>
    </row>
  </sheetData>
  <mergeCells count="3">
    <mergeCell ref="A1:A2"/>
    <mergeCell ref="B1:C1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7а</vt:lpstr>
      <vt:lpstr>Задание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2025-09-08T04:36:46Z</dcterms:created>
  <dcterms:modified xsi:type="dcterms:W3CDTF">2025-09-09T04:49:07Z</dcterms:modified>
</cp:coreProperties>
</file>