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71385FEA-1CE6-46CE-A528-9E3DA1B2395C}" xr6:coauthVersionLast="46" xr6:coauthVersionMax="46" xr10:uidLastSave="{00000000-0000-0000-0000-000000000000}"/>
  <bookViews>
    <workbookView xWindow="24375" yWindow="3870" windowWidth="21600" windowHeight="15555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2" i="1" l="1"/>
  <c r="R141" i="1"/>
  <c r="T138" i="1"/>
  <c r="T139" i="1"/>
  <c r="T140" i="1"/>
  <c r="T143" i="1"/>
  <c r="T144" i="1"/>
  <c r="T146" i="1"/>
  <c r="T147" i="1"/>
  <c r="T148" i="1"/>
  <c r="T149" i="1"/>
  <c r="T150" i="1"/>
  <c r="T151" i="1"/>
  <c r="Z87" i="1"/>
  <c r="AA87" i="1"/>
  <c r="AA3" i="1"/>
  <c r="AA5" i="1"/>
  <c r="AA6" i="1"/>
  <c r="AA8" i="1"/>
  <c r="AA9" i="1"/>
  <c r="AA11" i="1"/>
  <c r="AA14" i="1"/>
  <c r="AA16" i="1"/>
  <c r="AA18" i="1"/>
  <c r="AA19" i="1"/>
  <c r="AA21" i="1"/>
  <c r="AA22" i="1"/>
  <c r="AA24" i="1"/>
  <c r="AA26" i="1"/>
  <c r="AA28" i="1"/>
  <c r="AA31" i="1"/>
  <c r="AA34" i="1"/>
  <c r="AA36" i="1"/>
  <c r="AA38" i="1"/>
  <c r="AA40" i="1"/>
  <c r="AA42" i="1"/>
  <c r="AA44" i="1"/>
  <c r="AA46" i="1"/>
  <c r="AA48" i="1"/>
  <c r="AA50" i="1"/>
  <c r="AA52" i="1"/>
  <c r="AA54" i="1"/>
  <c r="AA56" i="1"/>
  <c r="AA58" i="1"/>
  <c r="AA60" i="1"/>
  <c r="AA62" i="1"/>
  <c r="AA69" i="1"/>
  <c r="AA70" i="1"/>
  <c r="AA72" i="1"/>
  <c r="AA74" i="1"/>
  <c r="AA76" i="1"/>
  <c r="AA78" i="1"/>
  <c r="AA80" i="1"/>
  <c r="AA83" i="1"/>
  <c r="AA85" i="1"/>
  <c r="AA89" i="1"/>
  <c r="AA91" i="1"/>
  <c r="AA92" i="1"/>
  <c r="AA94" i="1"/>
  <c r="AA96" i="1"/>
  <c r="AA97" i="1"/>
  <c r="AA99" i="1"/>
  <c r="AA101" i="1"/>
  <c r="AA102" i="1"/>
  <c r="AA104" i="1"/>
  <c r="AA105" i="1"/>
  <c r="AA107" i="1"/>
  <c r="AA108" i="1"/>
  <c r="AA110" i="1"/>
  <c r="AA112" i="1"/>
  <c r="AA120" i="1"/>
  <c r="AA125" i="1"/>
  <c r="AA126" i="1"/>
  <c r="AA129" i="1"/>
  <c r="AA131" i="1"/>
  <c r="AA134" i="1"/>
  <c r="AA152" i="1"/>
  <c r="AA158" i="1"/>
  <c r="AA160" i="1"/>
  <c r="AA161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2" i="1"/>
  <c r="X3" i="1"/>
  <c r="X5" i="1"/>
  <c r="X6" i="1"/>
  <c r="X8" i="1"/>
  <c r="X9" i="1"/>
  <c r="X11" i="1"/>
  <c r="X12" i="1"/>
  <c r="X14" i="1"/>
  <c r="X16" i="1"/>
  <c r="X18" i="1"/>
  <c r="X19" i="1"/>
  <c r="X21" i="1"/>
  <c r="X22" i="1"/>
  <c r="X24" i="1"/>
  <c r="X26" i="1"/>
  <c r="X31" i="1"/>
  <c r="X34" i="1"/>
  <c r="X36" i="1"/>
  <c r="X42" i="1"/>
  <c r="X44" i="1"/>
  <c r="X46" i="1"/>
  <c r="X48" i="1"/>
  <c r="X50" i="1"/>
  <c r="X52" i="1"/>
  <c r="X54" i="1"/>
  <c r="X56" i="1"/>
  <c r="X58" i="1"/>
  <c r="X60" i="1"/>
  <c r="X62" i="1"/>
  <c r="X64" i="1"/>
  <c r="X65" i="1"/>
  <c r="X69" i="1"/>
  <c r="X70" i="1"/>
  <c r="X72" i="1"/>
  <c r="X74" i="1"/>
  <c r="X76" i="1"/>
  <c r="X78" i="1"/>
  <c r="X80" i="1"/>
  <c r="X83" i="1"/>
  <c r="X85" i="1"/>
  <c r="X87" i="1"/>
  <c r="X89" i="1"/>
  <c r="X91" i="1"/>
  <c r="X92" i="1"/>
  <c r="X94" i="1"/>
  <c r="X96" i="1"/>
  <c r="X97" i="1"/>
  <c r="X99" i="1"/>
  <c r="X101" i="1"/>
  <c r="X102" i="1"/>
  <c r="X104" i="1"/>
  <c r="X105" i="1"/>
  <c r="X107" i="1"/>
  <c r="X108" i="1"/>
  <c r="X110" i="1"/>
  <c r="X120" i="1"/>
  <c r="X122" i="1"/>
  <c r="X123" i="1"/>
  <c r="X125" i="1"/>
  <c r="X129" i="1"/>
  <c r="X131" i="1"/>
  <c r="X132" i="1"/>
  <c r="X152" i="1"/>
  <c r="X158" i="1"/>
  <c r="X160" i="1"/>
  <c r="X161" i="1"/>
  <c r="X2" i="1"/>
  <c r="V159" i="1"/>
  <c r="U65" i="1"/>
  <c r="U66" i="1"/>
  <c r="U9" i="1"/>
  <c r="V12" i="1"/>
  <c r="V13" i="1"/>
  <c r="V15" i="1"/>
  <c r="V21" i="1"/>
  <c r="V22" i="1"/>
  <c r="V23" i="1"/>
  <c r="V29" i="1"/>
  <c r="V30" i="1"/>
  <c r="V31" i="1"/>
  <c r="V32" i="1"/>
  <c r="V39" i="1"/>
  <c r="V41" i="1"/>
  <c r="V44" i="1"/>
  <c r="V45" i="1"/>
  <c r="V50" i="1"/>
  <c r="V51" i="1"/>
  <c r="V56" i="1"/>
  <c r="V57" i="1"/>
  <c r="V58" i="1"/>
  <c r="V59" i="1"/>
  <c r="V62" i="1"/>
  <c r="V63" i="1"/>
  <c r="V67" i="1"/>
  <c r="V68" i="1"/>
  <c r="V69" i="1"/>
  <c r="V70" i="1"/>
  <c r="V71" i="1"/>
  <c r="V75" i="1"/>
  <c r="V78" i="1"/>
  <c r="V79" i="1"/>
  <c r="V80" i="1"/>
  <c r="V81" i="1"/>
  <c r="V85" i="1"/>
  <c r="V86" i="1"/>
  <c r="V87" i="1"/>
  <c r="V88" i="1"/>
  <c r="V89" i="1"/>
  <c r="V90" i="1"/>
  <c r="V91" i="1"/>
  <c r="V92" i="1"/>
  <c r="V93" i="1"/>
  <c r="V96" i="1"/>
  <c r="V97" i="1"/>
  <c r="V98" i="1"/>
  <c r="V108" i="1"/>
  <c r="V109" i="1"/>
  <c r="V110" i="1"/>
  <c r="V111" i="1"/>
  <c r="V120" i="1"/>
  <c r="V121" i="1"/>
  <c r="V122" i="1"/>
  <c r="V123" i="1"/>
  <c r="V124" i="1"/>
  <c r="V125" i="1"/>
  <c r="V126" i="1"/>
  <c r="V127" i="1"/>
  <c r="V128" i="1"/>
  <c r="V130" i="1"/>
  <c r="V136" i="1"/>
  <c r="V137" i="1"/>
  <c r="V138" i="1"/>
  <c r="V139" i="1"/>
  <c r="V140" i="1"/>
  <c r="V141" i="1"/>
  <c r="V142" i="1"/>
  <c r="V143" i="1"/>
  <c r="V145" i="1"/>
  <c r="V152" i="1"/>
  <c r="V153" i="1"/>
  <c r="V160" i="1"/>
  <c r="V161" i="1"/>
  <c r="V162" i="1"/>
  <c r="V4" i="1"/>
  <c r="V6" i="1"/>
  <c r="V7" i="1"/>
  <c r="V11" i="1"/>
  <c r="U53" i="1"/>
  <c r="U54" i="1"/>
  <c r="U55" i="1"/>
  <c r="U56" i="1"/>
  <c r="U57" i="1"/>
  <c r="U58" i="1"/>
  <c r="U59" i="1"/>
  <c r="U60" i="1"/>
  <c r="U61" i="1"/>
  <c r="U62" i="1"/>
  <c r="U63" i="1"/>
  <c r="U6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O158" i="1"/>
  <c r="Q158" i="1" s="1"/>
  <c r="P158" i="1"/>
  <c r="R158" i="1" s="1"/>
  <c r="O159" i="1"/>
  <c r="Q159" i="1" s="1"/>
  <c r="P159" i="1"/>
  <c r="R159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O56" i="1"/>
  <c r="Q56" i="1" s="1"/>
  <c r="O57" i="1"/>
  <c r="Q57" i="1" s="1"/>
  <c r="O58" i="1"/>
  <c r="Q58" i="1" s="1"/>
  <c r="O59" i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O72" i="1"/>
  <c r="Q72" i="1" s="1"/>
  <c r="O73" i="1"/>
  <c r="Q73" i="1" s="1"/>
  <c r="O74" i="1"/>
  <c r="Q74" i="1" s="1"/>
  <c r="O75" i="1"/>
  <c r="O76" i="1"/>
  <c r="Q76" i="1" s="1"/>
  <c r="O77" i="1"/>
  <c r="Q77" i="1" s="1"/>
  <c r="O78" i="1"/>
  <c r="Q78" i="1" s="1"/>
  <c r="O79" i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O88" i="1"/>
  <c r="Q88" i="1" s="1"/>
  <c r="O89" i="1"/>
  <c r="Q89" i="1" s="1"/>
  <c r="O90" i="1"/>
  <c r="Q90" i="1" s="1"/>
  <c r="O91" i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O112" i="1"/>
  <c r="Q112" i="1" s="1"/>
  <c r="O113" i="1"/>
  <c r="O114" i="1"/>
  <c r="Q114" i="1" s="1"/>
  <c r="O115" i="1"/>
  <c r="Q115" i="1" s="1"/>
  <c r="O116" i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O140" i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O160" i="1"/>
  <c r="Q160" i="1" s="1"/>
  <c r="O161" i="1"/>
  <c r="Q161" i="1" s="1"/>
  <c r="O162" i="1"/>
  <c r="Q162" i="1" s="1"/>
  <c r="O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P66" i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P141" i="1"/>
  <c r="P142" i="1"/>
  <c r="P143" i="1"/>
  <c r="R143" i="1" s="1"/>
  <c r="P144" i="1"/>
  <c r="R144" i="1" s="1"/>
  <c r="P145" i="1"/>
  <c r="P146" i="1"/>
  <c r="P147" i="1"/>
  <c r="R147" i="1" s="1"/>
  <c r="P148" i="1"/>
  <c r="R148" i="1" s="1"/>
  <c r="P149" i="1"/>
  <c r="R149" i="1" s="1"/>
  <c r="P150" i="1"/>
  <c r="R150" i="1" s="1"/>
  <c r="S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S157" i="1" s="1"/>
  <c r="T157" i="1" s="1"/>
  <c r="P160" i="1"/>
  <c r="R160" i="1" s="1"/>
  <c r="P161" i="1"/>
  <c r="R161" i="1" s="1"/>
  <c r="P162" i="1"/>
  <c r="R162" i="1" s="1"/>
  <c r="P2" i="1"/>
  <c r="S56" i="1" l="1"/>
  <c r="T56" i="1" s="1"/>
  <c r="S68" i="1"/>
  <c r="T68" i="1" s="1"/>
  <c r="S64" i="1"/>
  <c r="T64" i="1" s="1"/>
  <c r="S119" i="1"/>
  <c r="T119" i="1" s="1"/>
  <c r="S31" i="1"/>
  <c r="T31" i="1" s="1"/>
  <c r="S27" i="1"/>
  <c r="T27" i="1" s="1"/>
  <c r="S11" i="1"/>
  <c r="T11" i="1" s="1"/>
  <c r="S15" i="1"/>
  <c r="T15" i="1" s="1"/>
  <c r="S158" i="1"/>
  <c r="T158" i="1" s="1"/>
  <c r="S159" i="1"/>
  <c r="T159" i="1" s="1"/>
  <c r="Z158" i="1" s="1"/>
  <c r="S161" i="1"/>
  <c r="T161" i="1" s="1"/>
  <c r="S3" i="1"/>
  <c r="T3" i="1" s="1"/>
  <c r="R2" i="1"/>
  <c r="S2" i="1" s="1"/>
  <c r="T2" i="1" s="1"/>
  <c r="Q91" i="1"/>
  <c r="S91" i="1" s="1"/>
  <c r="T91" i="1" s="1"/>
  <c r="Q75" i="1"/>
  <c r="S75" i="1" s="1"/>
  <c r="T75" i="1" s="1"/>
  <c r="Q59" i="1"/>
  <c r="S59" i="1" s="1"/>
  <c r="T59" i="1" s="1"/>
  <c r="S35" i="1"/>
  <c r="T35" i="1" s="1"/>
  <c r="S19" i="1"/>
  <c r="T19" i="1" s="1"/>
  <c r="S155" i="1"/>
  <c r="T155" i="1" s="1"/>
  <c r="S151" i="1"/>
  <c r="S60" i="1"/>
  <c r="T60" i="1" s="1"/>
  <c r="Q111" i="1"/>
  <c r="S111" i="1" s="1"/>
  <c r="T111" i="1" s="1"/>
  <c r="Q87" i="1"/>
  <c r="S87" i="1" s="1"/>
  <c r="T87" i="1" s="1"/>
  <c r="Q79" i="1"/>
  <c r="S79" i="1" s="1"/>
  <c r="T79" i="1" s="1"/>
  <c r="Q71" i="1"/>
  <c r="S71" i="1" s="1"/>
  <c r="T71" i="1" s="1"/>
  <c r="Q55" i="1"/>
  <c r="S55" i="1" s="1"/>
  <c r="T55" i="1" s="1"/>
  <c r="S39" i="1"/>
  <c r="T39" i="1" s="1"/>
  <c r="S23" i="1"/>
  <c r="T23" i="1" s="1"/>
  <c r="S7" i="1"/>
  <c r="T7" i="1" s="1"/>
  <c r="S47" i="1"/>
  <c r="T47" i="1" s="1"/>
  <c r="S43" i="1"/>
  <c r="T43" i="1" s="1"/>
  <c r="S142" i="1"/>
  <c r="T142" i="1" s="1"/>
  <c r="S134" i="1"/>
  <c r="T134" i="1" s="1"/>
  <c r="S126" i="1"/>
  <c r="T126" i="1" s="1"/>
  <c r="S10" i="1"/>
  <c r="T10" i="1" s="1"/>
  <c r="S90" i="1"/>
  <c r="T90" i="1" s="1"/>
  <c r="S162" i="1"/>
  <c r="T162" i="1" s="1"/>
  <c r="S152" i="1"/>
  <c r="T152" i="1" s="1"/>
  <c r="S144" i="1"/>
  <c r="S136" i="1"/>
  <c r="T136" i="1" s="1"/>
  <c r="S128" i="1"/>
  <c r="T128" i="1" s="1"/>
  <c r="S121" i="1"/>
  <c r="T121" i="1" s="1"/>
  <c r="S113" i="1"/>
  <c r="T113" i="1" s="1"/>
  <c r="S109" i="1"/>
  <c r="T109" i="1" s="1"/>
  <c r="S89" i="1"/>
  <c r="T89" i="1" s="1"/>
  <c r="S85" i="1"/>
  <c r="T85" i="1" s="1"/>
  <c r="S81" i="1"/>
  <c r="T81" i="1" s="1"/>
  <c r="S73" i="1"/>
  <c r="T73" i="1" s="1"/>
  <c r="S65" i="1"/>
  <c r="T65" i="1" s="1"/>
  <c r="AA64" i="1" s="1"/>
  <c r="S57" i="1"/>
  <c r="T57" i="1" s="1"/>
  <c r="Z56" i="1" s="1"/>
  <c r="S63" i="1"/>
  <c r="T63" i="1" s="1"/>
  <c r="S18" i="1"/>
  <c r="T18" i="1" s="1"/>
  <c r="S74" i="1"/>
  <c r="T74" i="1" s="1"/>
  <c r="S58" i="1"/>
  <c r="T58" i="1" s="1"/>
  <c r="S147" i="1"/>
  <c r="S143" i="1"/>
  <c r="S139" i="1"/>
  <c r="S135" i="1"/>
  <c r="T135" i="1" s="1"/>
  <c r="Z134" i="1" s="1"/>
  <c r="S131" i="1"/>
  <c r="T131" i="1" s="1"/>
  <c r="S127" i="1"/>
  <c r="T127" i="1" s="1"/>
  <c r="S124" i="1"/>
  <c r="T124" i="1" s="1"/>
  <c r="AA123" i="1" s="1"/>
  <c r="S120" i="1"/>
  <c r="T120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82" i="1"/>
  <c r="T82" i="1" s="1"/>
  <c r="S66" i="1"/>
  <c r="T66" i="1" s="1"/>
  <c r="S40" i="1"/>
  <c r="T40" i="1" s="1"/>
  <c r="S36" i="1"/>
  <c r="T36" i="1" s="1"/>
  <c r="S32" i="1"/>
  <c r="T32" i="1" s="1"/>
  <c r="Z31" i="1" s="1"/>
  <c r="S28" i="1"/>
  <c r="T28" i="1" s="1"/>
  <c r="S24" i="1"/>
  <c r="T24" i="1" s="1"/>
  <c r="S20" i="1"/>
  <c r="T20" i="1" s="1"/>
  <c r="S16" i="1"/>
  <c r="T16" i="1" s="1"/>
  <c r="S12" i="1"/>
  <c r="T12" i="1" s="1"/>
  <c r="S8" i="1"/>
  <c r="T8" i="1" s="1"/>
  <c r="S4" i="1"/>
  <c r="T4" i="1" s="1"/>
  <c r="Z3" i="1" s="1"/>
  <c r="S77" i="1"/>
  <c r="T77" i="1" s="1"/>
  <c r="S69" i="1"/>
  <c r="T69" i="1" s="1"/>
  <c r="S61" i="1"/>
  <c r="T61" i="1" s="1"/>
  <c r="S52" i="1"/>
  <c r="T52" i="1" s="1"/>
  <c r="S48" i="1"/>
  <c r="T48" i="1" s="1"/>
  <c r="S44" i="1"/>
  <c r="T44" i="1" s="1"/>
  <c r="S129" i="1"/>
  <c r="T129" i="1" s="1"/>
  <c r="S137" i="1"/>
  <c r="T137" i="1" s="1"/>
  <c r="S153" i="1"/>
  <c r="T153" i="1" s="1"/>
  <c r="S145" i="1"/>
  <c r="T145" i="1" s="1"/>
  <c r="S122" i="1"/>
  <c r="T122" i="1" s="1"/>
  <c r="S160" i="1"/>
  <c r="T160" i="1" s="1"/>
  <c r="S156" i="1"/>
  <c r="T156" i="1" s="1"/>
  <c r="S148" i="1"/>
  <c r="S140" i="1"/>
  <c r="S132" i="1"/>
  <c r="T132" i="1" s="1"/>
  <c r="S114" i="1"/>
  <c r="T114" i="1" s="1"/>
  <c r="S112" i="1"/>
  <c r="T112" i="1" s="1"/>
  <c r="S108" i="1"/>
  <c r="T108" i="1" s="1"/>
  <c r="S117" i="1"/>
  <c r="T117" i="1" s="1"/>
  <c r="S116" i="1"/>
  <c r="T116" i="1" s="1"/>
  <c r="S104" i="1"/>
  <c r="T104" i="1" s="1"/>
  <c r="S100" i="1"/>
  <c r="T100" i="1" s="1"/>
  <c r="S96" i="1"/>
  <c r="T96" i="1" s="1"/>
  <c r="S103" i="1"/>
  <c r="T103" i="1" s="1"/>
  <c r="S95" i="1"/>
  <c r="T95" i="1" s="1"/>
  <c r="S106" i="1"/>
  <c r="T106" i="1" s="1"/>
  <c r="S98" i="1"/>
  <c r="T98" i="1" s="1"/>
  <c r="S105" i="1"/>
  <c r="T105" i="1" s="1"/>
  <c r="S101" i="1"/>
  <c r="T101" i="1" s="1"/>
  <c r="S97" i="1"/>
  <c r="T97" i="1" s="1"/>
  <c r="S93" i="1"/>
  <c r="T93" i="1" s="1"/>
  <c r="S34" i="1"/>
  <c r="T34" i="1" s="1"/>
  <c r="S6" i="1"/>
  <c r="T6" i="1" s="1"/>
  <c r="S42" i="1"/>
  <c r="T42" i="1" s="1"/>
  <c r="S38" i="1"/>
  <c r="T38" i="1" s="1"/>
  <c r="S30" i="1"/>
  <c r="T30" i="1" s="1"/>
  <c r="S26" i="1"/>
  <c r="T26" i="1" s="1"/>
  <c r="S22" i="1"/>
  <c r="T22" i="1" s="1"/>
  <c r="S14" i="1"/>
  <c r="T14" i="1" s="1"/>
  <c r="S41" i="1"/>
  <c r="T41" i="1" s="1"/>
  <c r="S37" i="1"/>
  <c r="T37" i="1" s="1"/>
  <c r="S149" i="1"/>
  <c r="S86" i="1"/>
  <c r="T86" i="1" s="1"/>
  <c r="S70" i="1"/>
  <c r="T70" i="1" s="1"/>
  <c r="S54" i="1"/>
  <c r="T54" i="1" s="1"/>
  <c r="S50" i="1"/>
  <c r="T50" i="1" s="1"/>
  <c r="S53" i="1"/>
  <c r="T53" i="1" s="1"/>
  <c r="Z52" i="1" s="1"/>
  <c r="S49" i="1"/>
  <c r="T49" i="1" s="1"/>
  <c r="Z48" i="1" s="1"/>
  <c r="S45" i="1"/>
  <c r="T45" i="1" s="1"/>
  <c r="Z44" i="1" s="1"/>
  <c r="S141" i="1"/>
  <c r="T141" i="1" s="1"/>
  <c r="S133" i="1"/>
  <c r="T133" i="1" s="1"/>
  <c r="S125" i="1"/>
  <c r="T125" i="1" s="1"/>
  <c r="S118" i="1"/>
  <c r="T118" i="1" s="1"/>
  <c r="S110" i="1"/>
  <c r="T110" i="1" s="1"/>
  <c r="S102" i="1"/>
  <c r="T102" i="1" s="1"/>
  <c r="S94" i="1"/>
  <c r="T94" i="1" s="1"/>
  <c r="S83" i="1"/>
  <c r="T83" i="1" s="1"/>
  <c r="S78" i="1"/>
  <c r="T78" i="1" s="1"/>
  <c r="S67" i="1"/>
  <c r="T67" i="1" s="1"/>
  <c r="S62" i="1"/>
  <c r="T62" i="1" s="1"/>
  <c r="S51" i="1"/>
  <c r="T51" i="1" s="1"/>
  <c r="S46" i="1"/>
  <c r="T46" i="1" s="1"/>
  <c r="S33" i="1"/>
  <c r="T33" i="1" s="1"/>
  <c r="S29" i="1"/>
  <c r="T29" i="1" s="1"/>
  <c r="S25" i="1"/>
  <c r="T25" i="1" s="1"/>
  <c r="S21" i="1"/>
  <c r="T21" i="1" s="1"/>
  <c r="S17" i="1"/>
  <c r="T17" i="1" s="1"/>
  <c r="S13" i="1"/>
  <c r="T13" i="1" s="1"/>
  <c r="AA12" i="1" s="1"/>
  <c r="S9" i="1"/>
  <c r="T9" i="1" s="1"/>
  <c r="S5" i="1"/>
  <c r="T5" i="1" s="1"/>
  <c r="S154" i="1"/>
  <c r="T154" i="1" s="1"/>
  <c r="S146" i="1"/>
  <c r="S138" i="1"/>
  <c r="S130" i="1"/>
  <c r="T130" i="1" s="1"/>
  <c r="Z129" i="1" s="1"/>
  <c r="S123" i="1"/>
  <c r="T123" i="1" s="1"/>
  <c r="AA122" i="1" s="1"/>
  <c r="S115" i="1"/>
  <c r="T115" i="1" s="1"/>
  <c r="S107" i="1"/>
  <c r="T107" i="1" s="1"/>
  <c r="S99" i="1"/>
  <c r="T99" i="1" s="1"/>
  <c r="Z132" i="1" l="1"/>
  <c r="AA132" i="1"/>
  <c r="Z65" i="1"/>
  <c r="AA65" i="1"/>
  <c r="Z36" i="1"/>
  <c r="Z94" i="1"/>
  <c r="Z125" i="1"/>
  <c r="Z18" i="1"/>
  <c r="Z102" i="1"/>
  <c r="Z123" i="1"/>
  <c r="Z8" i="1"/>
  <c r="Z24" i="1"/>
  <c r="Z50" i="1"/>
  <c r="Z5" i="1"/>
  <c r="Z11" i="1"/>
  <c r="Z46" i="1"/>
  <c r="Z110" i="1"/>
  <c r="Z40" i="1"/>
  <c r="Z76" i="1"/>
  <c r="Z64" i="1"/>
  <c r="Z122" i="1"/>
  <c r="Z92" i="1"/>
  <c r="Z97" i="1"/>
  <c r="Z131" i="1"/>
  <c r="Z69" i="1"/>
  <c r="Z152" i="1"/>
  <c r="Z16" i="1"/>
  <c r="Z101" i="1"/>
  <c r="Z85" i="1"/>
  <c r="Z19" i="1"/>
  <c r="Z126" i="1"/>
  <c r="Z72" i="1"/>
  <c r="Z108" i="1"/>
  <c r="Z89" i="1"/>
  <c r="Z22" i="1"/>
  <c r="Z78" i="1"/>
  <c r="Z58" i="1"/>
  <c r="Z2" i="1"/>
  <c r="Z14" i="1"/>
  <c r="Z120" i="1"/>
  <c r="Z54" i="1"/>
  <c r="Z26" i="1"/>
  <c r="Z12" i="1"/>
  <c r="Z28" i="1"/>
  <c r="Z104" i="1"/>
  <c r="Z83" i="1"/>
  <c r="Z161" i="1"/>
  <c r="Z6" i="1"/>
  <c r="Z70" i="1"/>
  <c r="Z34" i="1"/>
  <c r="Z21" i="1"/>
  <c r="Z96" i="1"/>
  <c r="Z105" i="1"/>
  <c r="Z99" i="1"/>
  <c r="Z107" i="1"/>
  <c r="Z60" i="1"/>
  <c r="Z91" i="1"/>
  <c r="Z62" i="1"/>
  <c r="Z80" i="1"/>
  <c r="Z112" i="1"/>
  <c r="Z9" i="1"/>
  <c r="Z42" i="1"/>
  <c r="Z38" i="1"/>
  <c r="Z74" i="1"/>
  <c r="Z160" i="1"/>
  <c r="C3" i="3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<sst xmlns="http://schemas.openxmlformats.org/spreadsheetml/2006/main" count="2335" uniqueCount="949">
  <si>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</si>
  <si>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</si>
  <si>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</si>
  <si>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</si>
  <si>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</si>
  <si>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</si>
  <si>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</si>
  <si>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</si>
  <si>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</si>
  <si>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</si>
  <si>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</si>
  <si>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</si>
  <si>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</si>
  <si>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</si>
  <si>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</si>
  <si>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</si>
  <si>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</si>
  <si>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</si>
  <si>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</si>
  <si>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</si>
  <si>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</si>
  <si>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</si>
  <si>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</si>
  <si>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</si>
  <si>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</si>
  <si>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</si>
  <si>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</si>
  <si>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</si>
  <si>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</si>
  <si>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</si>
  <si>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</si>
  <si>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</si>
  <si>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</si>
  <si>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</si>
  <si>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</si>
  <si>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</si>
  <si>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</si>
  <si>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</si>
  <si>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</si>
  <si>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</si>
  <si>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</si>
  <si>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</si>
  <si>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</si>
  <si>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</si>
  <si>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</si>
  <si>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</si>
  <si>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</si>
  <si>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</si>
  <si>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</si>
  <si>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</si>
  <si>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</si>
  <si>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</si>
  <si>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</si>
  <si>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</si>
  <si>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</si>
  <si>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</si>
  <si>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</si>
  <si>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</si>
  <si>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</si>
  <si>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</si>
  <si>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</si>
  <si>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</si>
  <si>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</si>
  <si>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</si>
  <si>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</si>
  <si>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</si>
  <si>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</si>
  <si>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</si>
  <si>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</si>
  <si>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</si>
  <si>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</si>
  <si>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</si>
  <si>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</si>
  <si>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</si>
  <si>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</si>
  <si>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</si>
  <si>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</si>
  <si>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</si>
  <si>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</si>
  <si>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</si>
  <si>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</si>
  <si>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</si>
  <si>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</si>
  <si>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</si>
  <si>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</si>
  <si>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</si>
  <si>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</si>
  <si>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</si>
  <si>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</si>
  <si>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</si>
  <si>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</si>
  <si>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</si>
  <si>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</si>
  <si>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</si>
  <si>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</si>
  <si>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</si>
  <si>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</si>
  <si>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</si>
  <si>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</si>
  <si>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</si>
  <si>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</si>
  <si>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</si>
  <si>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</si>
  <si>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</si>
  <si>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</si>
  <si>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</si>
  <si>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</si>
  <si>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</si>
  <si>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</si>
  <si>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</si>
  <si>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</si>
  <si>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</si>
  <si>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</si>
  <si>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</si>
  <si>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</si>
  <si>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</si>
  <si>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</si>
  <si>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</si>
  <si>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</si>
  <si>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</si>
  <si>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</si>
  <si>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</si>
  <si>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</si>
  <si>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</si>
  <si>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</si>
  <si>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</si>
  <si>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</si>
  <si>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</si>
  <si>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</si>
  <si>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</si>
  <si>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</si>
  <si>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</si>
  <si>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</si>
  <si>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</si>
  <si>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</si>
  <si>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</si>
  <si>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</si>
  <si>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</si>
  <si>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</si>
  <si>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</si>
  <si>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</si>
  <si>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</si>
  <si>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</si>
  <si>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</si>
  <si>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</si>
  <si>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</si>
  <si>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</si>
  <si>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</si>
  <si>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</si>
  <si>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</si>
  <si>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</si>
  <si>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</si>
  <si>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</si>
  <si>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</si>
  <si>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</si>
  <si>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</si>
  <si>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</si>
  <si>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</si>
  <si>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</si>
  <si>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</si>
  <si>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</si>
  <si>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</si>
  <si>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</si>
  <si>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</si>
  <si>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</si>
  <si>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</si>
  <si>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</si>
  <si>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</si>
  <si>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</si>
  <si>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</si>
  <si>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</si>
  <si>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</si>
  <si>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</si>
  <si>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</si>
  <si>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</si>
  <si>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</si>
  <si>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</si>
  <si>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</si>
  <si>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</si>
  <si>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</si>
  <si>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</si>
  <si>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</si>
  <si>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</si>
  <si>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</si>
  <si>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</si>
  <si>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</si>
  <si>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</si>
  <si>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</si>
  <si>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</si>
  <si>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</si>
  <si>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</si>
  <si>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</si>
  <si>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</si>
  <si>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</si>
  <si>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</si>
  <si>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</si>
  <si>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</si>
  <si>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</si>
  <si>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</si>
  <si>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</si>
  <si>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</si>
  <si>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</si>
  <si>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</si>
  <si>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</si>
  <si>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</si>
  <si>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</si>
  <si>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</si>
  <si>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</si>
  <si>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</si>
  <si>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</si>
  <si>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</si>
  <si>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</si>
  <si>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</si>
  <si>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</si>
  <si>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</si>
  <si>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</si>
  <si>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</si>
  <si>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</si>
  <si>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</si>
  <si>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</si>
  <si>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</si>
  <si>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</si>
  <si>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</si>
  <si>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</si>
  <si>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</si>
  <si>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</si>
  <si>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</si>
  <si>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</si>
  <si>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</si>
  <si>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</si>
  <si>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</si>
  <si>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</si>
  <si>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</si>
  <si>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</si>
  <si>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</si>
  <si>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</si>
  <si>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</si>
  <si>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</si>
  <si>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</si>
  <si>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</si>
  <si>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</si>
  <si>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</si>
  <si>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</si>
  <si>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</si>
  <si>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</si>
  <si>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</si>
  <si>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</si>
  <si>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</si>
  <si>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</si>
  <si>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</si>
  <si>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</si>
  <si>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</si>
  <si>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</si>
  <si>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</si>
  <si>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</si>
  <si>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</si>
  <si>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</si>
  <si>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</si>
  <si>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</si>
  <si>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</si>
  <si>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</si>
  <si>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</si>
  <si>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</si>
  <si>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</si>
  <si>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</si>
  <si>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</si>
  <si>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</si>
  <si>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</si>
  <si>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</si>
  <si>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</si>
  <si>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</si>
  <si>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</si>
  <si>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</si>
  <si>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</si>
  <si>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</si>
  <si>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</si>
  <si>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</si>
  <si>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</si>
  <si>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</si>
  <si>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</si>
  <si>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</si>
  <si>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</si>
  <si>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</si>
  <si>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</si>
  <si>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</si>
  <si>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</si>
  <si>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</si>
  <si>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</si>
  <si>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</si>
  <si>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</si>
  <si>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</si>
  <si>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</si>
  <si>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</si>
  <si>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</si>
  <si>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</si>
  <si>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</si>
  <si>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</si>
  <si>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</si>
  <si>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</si>
  <si>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</si>
  <si>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</si>
  <si>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</si>
  <si>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</si>
  <si>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</si>
  <si>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</si>
  <si>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</si>
  <si>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</si>
  <si>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</si>
  <si>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</si>
  <si>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</si>
  <si>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</si>
  <si>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</si>
  <si>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</si>
  <si>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</si>
  <si>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</si>
  <si>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</si>
  <si>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</si>
  <si>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</si>
  <si>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</si>
  <si>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</si>
  <si>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</si>
  <si>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</si>
  <si>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</si>
  <si>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</si>
  <si>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</si>
  <si>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</si>
  <si>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</si>
  <si>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</si>
  <si>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</si>
  <si>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</si>
  <si>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</si>
  <si>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</si>
  <si>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</si>
  <si>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</si>
  <si>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</si>
  <si>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</si>
  <si>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</si>
  <si>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</si>
  <si>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</si>
  <si>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</si>
  <si>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</si>
  <si>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</si>
  <si>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</si>
  <si>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</si>
  <si>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</si>
  <si>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</si>
  <si>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</si>
  <si>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</si>
  <si>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</si>
  <si>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</si>
  <si>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</si>
  <si>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</si>
  <si>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</si>
  <si>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</si>
  <si>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</si>
  <si>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</si>
  <si>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</si>
  <si>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</si>
  <si>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</si>
  <si>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</si>
  <si>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</si>
  <si>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</si>
  <si>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</si>
  <si>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</si>
  <si>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</si>
  <si>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</si>
  <si>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</si>
  <si>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</si>
  <si>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</si>
  <si>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</si>
  <si>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</si>
  <si>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</si>
  <si>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</si>
  <si>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</si>
  <si>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</si>
  <si>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</si>
  <si>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</si>
  <si>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</si>
  <si>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</si>
  <si>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</si>
  <si>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</si>
  <si>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</si>
  <si>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</si>
  <si>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</si>
  <si>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</si>
  <si>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</si>
  <si>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</si>
  <si>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</si>
  <si>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</si>
  <si>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</si>
  <si>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</si>
  <si>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</si>
  <si>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</si>
  <si>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</si>
  <si>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</si>
  <si>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</si>
  <si>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</si>
  <si>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</si>
  <si>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</si>
  <si>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</si>
  <si>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</si>
  <si>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</si>
  <si>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</si>
  <si>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</si>
  <si>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</si>
  <si>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</si>
  <si>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</si>
  <si>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</si>
  <si>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</si>
  <si>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</si>
  <si>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</si>
  <si>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</si>
  <si>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</si>
  <si>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</si>
  <si>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</si>
  <si>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</si>
  <si>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</si>
  <si>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</si>
  <si>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</si>
  <si>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</si>
  <si>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</si>
  <si>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</si>
  <si>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</si>
  <si>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</si>
  <si>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</si>
  <si>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</si>
  <si>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</si>
  <si>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</si>
  <si>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</si>
  <si>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</si>
  <si>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</si>
  <si>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</si>
  <si>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</si>
  <si>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</si>
  <si>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</si>
  <si>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</si>
  <si>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</si>
  <si>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</si>
  <si>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</si>
  <si>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</si>
  <si>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</si>
  <si>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</si>
  <si>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</si>
  <si>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</si>
  <si>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</si>
  <si>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</si>
  <si>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</si>
  <si>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</si>
  <si>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</si>
  <si>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</si>
  <si>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</si>
  <si>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</si>
  <si>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</si>
  <si>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</si>
  <si>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</si>
  <si>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</si>
  <si>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</si>
  <si>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</si>
  <si>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</si>
  <si>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</si>
  <si>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</si>
  <si>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</si>
  <si>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</si>
  <si>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</si>
  <si>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</si>
  <si>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</si>
  <si>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</si>
  <si>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</si>
  <si>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</si>
  <si>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</si>
  <si>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</si>
  <si>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</si>
  <si>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</si>
  <si>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</si>
  <si>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</si>
  <si>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</si>
  <si>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</si>
  <si>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</si>
  <si>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</si>
  <si>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</si>
  <si>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</si>
  <si>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</si>
  <si>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</si>
  <si>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</si>
  <si>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</si>
  <si>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</si>
  <si>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</si>
  <si>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</si>
  <si>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</si>
  <si>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</si>
  <si>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</si>
  <si>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</si>
  <si>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</si>
  <si>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</si>
  <si>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</si>
  <si>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</si>
  <si>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</si>
  <si>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</si>
  <si>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</si>
  <si>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</si>
  <si>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</si>
  <si>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</si>
  <si>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</si>
  <si>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</si>
  <si>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</si>
  <si>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</si>
  <si>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</si>
  <si>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</si>
  <si>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</si>
  <si>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</si>
  <si>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</si>
  <si>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</si>
  <si>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</si>
  <si>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</si>
  <si>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</si>
  <si>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</si>
  <si>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</si>
  <si>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</si>
  <si>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</si>
  <si>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</si>
  <si>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</si>
  <si>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</si>
  <si>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</si>
  <si>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</si>
  <si>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</si>
  <si>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</si>
  <si>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</si>
  <si>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</si>
  <si>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</si>
  <si>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</si>
  <si>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</si>
  <si>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</si>
  <si>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</si>
  <si>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</si>
  <si>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</si>
  <si>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</si>
  <si>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</si>
  <si>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</si>
  <si>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</si>
  <si>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</si>
  <si>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</si>
  <si>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</si>
  <si>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</si>
  <si>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</si>
  <si>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</si>
  <si>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</si>
  <si>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</si>
  <si>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</si>
  <si>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</si>
  <si>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</si>
  <si>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</si>
  <si>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</si>
  <si>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</si>
  <si>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</si>
  <si>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</si>
  <si>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</si>
  <si>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</si>
  <si>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</si>
  <si>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</si>
  <si>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</si>
  <si>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</si>
  <si>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</si>
  <si>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</si>
  <si>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</si>
  <si>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</si>
  <si>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</si>
  <si>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</si>
  <si>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</si>
  <si>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</si>
  <si>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</si>
  <si>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</si>
  <si>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</si>
  <si>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</si>
  <si>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</si>
  <si>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</si>
  <si>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</si>
  <si>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</si>
  <si>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</si>
  <si>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</si>
  <si>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</si>
  <si>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</si>
  <si>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</si>
  <si>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</si>
  <si>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</si>
  <si>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</si>
  <si>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</si>
  <si>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</si>
  <si>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</si>
  <si>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</si>
  <si>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</si>
  <si>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</si>
  <si>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</si>
  <si>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</si>
  <si>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</si>
  <si>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</si>
  <si>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</si>
  <si>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</si>
  <si>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</si>
  <si>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</si>
  <si>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</si>
  <si>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</si>
  <si>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</si>
  <si>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</si>
  <si>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</si>
  <si>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</si>
  <si>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</si>
  <si>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</si>
  <si>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</si>
  <si>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</si>
  <si>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</si>
  <si>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</si>
  <si>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</si>
  <si>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</si>
  <si>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</si>
  <si>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</si>
  <si>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</si>
  <si>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</si>
  <si>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</si>
  <si>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</si>
  <si>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</si>
  <si>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</si>
  <si>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</si>
  <si>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</si>
  <si>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</si>
  <si>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</si>
  <si>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</si>
  <si>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</si>
  <si>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</si>
  <si>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</si>
  <si>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</si>
  <si>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</si>
  <si>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</si>
  <si>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</si>
  <si>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</si>
  <si>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</si>
  <si>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</si>
  <si>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</si>
  <si>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</si>
  <si>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</si>
  <si>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</si>
  <si>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</si>
  <si>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</si>
  <si>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</si>
  <si>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</si>
  <si>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</si>
  <si>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</si>
  <si>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</si>
  <si>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</si>
  <si>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</si>
  <si>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</si>
  <si>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</si>
  <si>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</si>
  <si>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</si>
  <si>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</si>
  <si>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</si>
  <si>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</si>
  <si>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</si>
  <si>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</si>
  <si>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</si>
  <si>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</si>
  <si>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</si>
  <si>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</si>
  <si>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</si>
  <si>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</si>
  <si>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</si>
  <si>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</si>
  <si>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</si>
  <si>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</si>
  <si>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</si>
  <si>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</si>
  <si>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</si>
  <si>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</si>
  <si>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</si>
  <si>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</si>
  <si>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</si>
  <si>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</si>
  <si>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</si>
  <si>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</si>
  <si>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</si>
  <si>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</si>
  <si>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</si>
  <si>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</si>
  <si>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</si>
  <si>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</si>
  <si>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</si>
  <si>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</si>
  <si>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</si>
  <si>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</si>
  <si>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</si>
  <si>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</si>
  <si>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</si>
  <si>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</si>
  <si>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</si>
  <si>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</si>
  <si>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</si>
  <si>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</si>
  <si>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</si>
  <si>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</si>
  <si>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</si>
  <si>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</si>
  <si>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</si>
  <si>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</si>
  <si>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</si>
  <si>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</si>
  <si>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</si>
  <si>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</si>
  <si>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</si>
  <si>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</si>
  <si>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</si>
  <si>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</si>
  <si>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</si>
  <si>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</si>
  <si>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</si>
  <si>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</si>
  <si>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</si>
  <si>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</si>
  <si>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</si>
  <si>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</si>
  <si>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</si>
  <si>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</si>
  <si>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</si>
  <si>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</si>
  <si>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</si>
  <si>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</si>
  <si>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</si>
  <si>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</si>
  <si>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</si>
  <si>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</si>
  <si>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</si>
  <si>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</si>
  <si>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</si>
  <si>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</si>
  <si>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</si>
  <si>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</si>
  <si>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</si>
  <si>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</si>
  <si>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</si>
  <si>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</si>
  <si>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</si>
  <si>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</si>
  <si>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</si>
  <si>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</si>
  <si>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</si>
  <si>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</si>
  <si>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</si>
  <si>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</si>
  <si>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</si>
  <si>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</si>
  <si>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</si>
  <si>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</si>
  <si>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</si>
  <si>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</si>
  <si>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</si>
  <si>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</si>
  <si>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</si>
  <si>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</si>
  <si>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</si>
  <si>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</si>
  <si>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</si>
  <si>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</si>
  <si>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</si>
  <si>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</si>
  <si>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</si>
  <si>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</si>
  <si>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</si>
  <si>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</si>
  <si>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</si>
  <si>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</si>
  <si>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</si>
  <si>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</si>
  <si>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</si>
  <si>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</si>
  <si>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</si>
  <si>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</si>
  <si>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</si>
  <si>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</si>
  <si>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</si>
  <si>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</si>
  <si>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</si>
  <si>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True Form</t>
  </si>
  <si>
    <t>Prankster Form</t>
  </si>
  <si>
    <t>Unchained Form</t>
  </si>
  <si>
    <t>West Ocean Form</t>
  </si>
  <si>
    <t>East Ocean Form</t>
  </si>
  <si>
    <t>2,3,4</t>
  </si>
  <si>
    <t>5,6</t>
  </si>
  <si>
    <t>7,8</t>
  </si>
  <si>
    <t>9,10</t>
  </si>
  <si>
    <t>Tier High</t>
  </si>
  <si>
    <t>Tier Low</t>
  </si>
  <si>
    <t>Tier Medium</t>
  </si>
  <si>
    <t>Tier Uber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</si>
  <si>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</si>
  <si>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</si>
  <si>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</si>
  <si>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</si>
  <si>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</si>
  <si>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</si>
  <si>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</si>
  <si>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</si>
  <si>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</si>
  <si>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</si>
  <si>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</si>
  <si>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</si>
  <si>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</si>
  <si>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</si>
  <si>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</si>
  <si>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</si>
  <si>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</si>
  <si>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</si>
  <si>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</si>
  <si>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</si>
  <si>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</si>
  <si>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</si>
  <si>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</si>
  <si>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</si>
  <si>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</si>
  <si>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</si>
  <si>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</si>
  <si>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</si>
  <si>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</si>
  <si>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</si>
  <si>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</si>
  <si>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</si>
  <si>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</si>
  <si>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</si>
  <si>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</si>
  <si>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</si>
  <si>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</si>
  <si>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</si>
  <si>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</si>
  <si>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</si>
  <si>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</si>
  <si>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</si>
  <si>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</si>
  <si>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</si>
  <si>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</si>
  <si>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</si>
  <si>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</si>
  <si>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</si>
  <si>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</si>
  <si>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</si>
  <si>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</si>
  <si>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</si>
  <si>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</si>
  <si>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</si>
  <si>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</si>
  <si>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</si>
  <si>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</si>
  <si>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</si>
  <si>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</si>
  <si>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</si>
  <si>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</si>
  <si>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</si>
  <si>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</si>
  <si>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</si>
  <si>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</si>
  <si>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</si>
  <si>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</si>
  <si>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</si>
  <si>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</si>
  <si>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</si>
  <si>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</si>
  <si>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</si>
  <si>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</si>
  <si>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</si>
  <si>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</si>
  <si>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</si>
  <si>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</si>
  <si>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</si>
  <si>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</si>
  <si>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</si>
  <si>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</si>
  <si>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</si>
  <si>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</si>
  <si>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</si>
  <si>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</si>
  <si>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</si>
  <si>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</si>
  <si>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</si>
  <si>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</si>
  <si>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</si>
  <si>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</si>
  <si>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</si>
  <si>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</si>
  <si>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</si>
  <si>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</si>
  <si>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</si>
  <si>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</si>
  <si>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</si>
  <si>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</si>
  <si>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</si>
  <si>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</si>
  <si>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</si>
  <si>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</si>
  <si>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</si>
  <si>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</si>
  <si>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</si>
  <si>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</si>
  <si>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</si>
  <si>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</si>
  <si>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</si>
  <si>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</si>
  <si>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</si>
  <si>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</si>
  <si>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</si>
  <si>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</si>
  <si>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</si>
  <si>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</si>
  <si>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</si>
  <si>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</si>
  <si>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</si>
  <si>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</si>
  <si>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</si>
  <si>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</si>
  <si>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</si>
  <si>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</si>
  <si>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</si>
  <si>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</si>
  <si>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</si>
  <si>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</si>
  <si>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</si>
  <si>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</si>
  <si>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</si>
  <si>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</si>
  <si>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</si>
  <si>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</si>
  <si>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</si>
  <si>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evolve_lake_requirement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</si>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</sst>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B1" workbookViewId="0">
      <selection activeCell="N18" sqref="N18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21.42578125" style="1" bestFit="1" customWidth="1"/>
    <col min="4" max="5" width="7.85546875" style="6" bestFit="1" customWidth="1"/>
    <col min="6" max="8" width="4" style="1" hidden="1" customWidth="1"/>
    <col min="9" max="9" width="6.7109375" style="1" hidden="1" customWidth="1"/>
    <col min="10" max="10" width="7" style="1" hidden="1" customWidth="1"/>
    <col min="11" max="11" width="4.140625" style="1" hidden="1" customWidth="1"/>
    <col min="12" max="12" width="22.42578125" style="1" bestFit="1" customWidth="1"/>
    <col min="13" max="13" width="14.140625" style="1" bestFit="1" customWidth="1"/>
    <col min="14" max="14" width="15" style="1" bestFit="1" customWidth="1"/>
    <col min="15" max="15" width="11.42578125" style="5" hidden="1" customWidth="1"/>
    <col min="16" max="16" width="13.5703125" style="5" hidden="1" customWidth="1"/>
    <col min="17" max="17" width="6.28515625" style="1" bestFit="1" customWidth="1"/>
    <col min="18" max="18" width="8.28515625" style="1" bestFit="1" customWidth="1"/>
    <col min="19" max="19" width="5.140625" style="1" bestFit="1" customWidth="1"/>
    <col min="20" max="20" width="4.140625" style="1" bestFit="1" customWidth="1"/>
    <col min="21" max="21" width="17.85546875" style="1" bestFit="1" customWidth="1"/>
    <col min="22" max="23" width="9.140625" style="1"/>
    <col min="24" max="25" width="13" style="1" customWidth="1"/>
    <col min="26" max="26" width="11.5703125" bestFit="1" customWidth="1"/>
    <col min="27" max="27" width="11.5703125" customWidth="1"/>
    <col min="28" max="28" width="12.7109375" bestFit="1" customWidth="1"/>
  </cols>
  <sheetData>
    <row r="1" spans="1:28" x14ac:dyDescent="0.25">
      <c r="A1" s="1" t="s">
        <v>5</v>
      </c>
      <c r="B1" s="1" t="s">
        <v>762</v>
      </c>
      <c r="C1" s="1" t="s">
        <v>776</v>
      </c>
      <c r="D1" s="6" t="s">
        <v>760</v>
      </c>
      <c r="E1" s="6" t="s">
        <v>761</v>
      </c>
      <c r="F1" s="1" t="s">
        <v>3</v>
      </c>
      <c r="G1" s="1" t="s">
        <v>764</v>
      </c>
      <c r="H1" s="1" t="s">
        <v>765</v>
      </c>
      <c r="I1" s="1" t="s">
        <v>766</v>
      </c>
      <c r="J1" s="1" t="s">
        <v>767</v>
      </c>
      <c r="K1" s="1" t="s">
        <v>768</v>
      </c>
      <c r="L1" s="1" t="s">
        <v>792</v>
      </c>
      <c r="M1" s="1" t="s">
        <v>774</v>
      </c>
      <c r="N1" s="1" t="s">
        <v>775</v>
      </c>
      <c r="O1" s="5" t="s">
        <v>769</v>
      </c>
      <c r="P1" s="5" t="s">
        <v>770</v>
      </c>
      <c r="Q1" s="1" t="s">
        <v>0</v>
      </c>
      <c r="R1" s="1" t="s">
        <v>763</v>
      </c>
      <c r="S1" s="1" t="s">
        <v>772</v>
      </c>
      <c r="T1" s="1" t="s">
        <v>771</v>
      </c>
      <c r="U1" s="1" t="s">
        <v>911</v>
      </c>
      <c r="V1" s="1" t="s">
        <v>912</v>
      </c>
      <c r="W1" s="1" t="s">
        <v>913</v>
      </c>
      <c r="X1" s="1" t="s">
        <v>929</v>
      </c>
      <c r="Y1" s="1" t="s">
        <v>920</v>
      </c>
      <c r="Z1" s="1" t="s">
        <v>914</v>
      </c>
      <c r="AA1" s="1" t="s">
        <v>928</v>
      </c>
      <c r="AB1" s="1" t="s">
        <v>919</v>
      </c>
    </row>
    <row r="2" spans="1:28" x14ac:dyDescent="0.25">
      <c r="A2" s="1">
        <v>387</v>
      </c>
      <c r="B2" s="1" t="s">
        <v>413</v>
      </c>
      <c r="D2" s="6" t="s">
        <v>12</v>
      </c>
      <c r="F2" s="1">
        <v>55</v>
      </c>
      <c r="G2" s="1">
        <v>68</v>
      </c>
      <c r="H2" s="1">
        <v>64</v>
      </c>
      <c r="I2" s="1">
        <v>45</v>
      </c>
      <c r="J2" s="1">
        <v>55</v>
      </c>
      <c r="K2" s="1">
        <v>31</v>
      </c>
      <c r="L2" s="1" t="s">
        <v>793</v>
      </c>
      <c r="M2" s="1" t="s">
        <v>751</v>
      </c>
      <c r="N2" s="1" t="s">
        <v>753</v>
      </c>
      <c r="O2" s="5">
        <f t="shared" ref="O2:O33" si="0">(0.4*K2 + 0.5*MAX(G2,I2)+0.1*MIN(G2,I2)) / 10</f>
        <v>5.09</v>
      </c>
      <c r="P2" s="5">
        <f t="shared" ref="P2:P33" si="1">(0.5*F2 + 0.25*H2 + 0.25*J2)/10</f>
        <v>5.7249999999999996</v>
      </c>
      <c r="Q2" s="4">
        <v>4</v>
      </c>
      <c r="R2" s="1">
        <f t="shared" ref="R2:R33" si="2">ROUND(P2, 0)</f>
        <v>6</v>
      </c>
      <c r="S2" s="1">
        <f t="shared" ref="S2:S33" si="3">Q2+R2</f>
        <v>10</v>
      </c>
      <c r="T2" s="1">
        <f t="shared" ref="T2:T33" si="4">ROUND((S2-4) / 2, 0)</f>
        <v>3</v>
      </c>
      <c r="U2" s="1" t="str">
        <f>D2</f>
        <v>grass</v>
      </c>
      <c r="V2" s="1" t="s">
        <v>33</v>
      </c>
      <c r="X2" s="1" t="str">
        <f>B3</f>
        <v>Grotle</v>
      </c>
      <c r="Z2">
        <f>ROUND(((T3*(T3-1)/2)-(T2*(T2-1)/2))/2 - (T3-T2)/2, 0)</f>
        <v>3</v>
      </c>
      <c r="AA2">
        <f>ROUNDDOWN((T3-3)/2, 0)</f>
        <v>1</v>
      </c>
      <c r="AB2" t="str">
        <f t="shared" ref="AB2:AB37" si="5">B2</f>
        <v>Turtwig</v>
      </c>
    </row>
    <row r="3" spans="1:28" x14ac:dyDescent="0.25">
      <c r="A3" s="1">
        <v>388</v>
      </c>
      <c r="B3" s="1" t="s">
        <v>414</v>
      </c>
      <c r="D3" s="6" t="s">
        <v>12</v>
      </c>
      <c r="F3" s="1">
        <v>75</v>
      </c>
      <c r="G3" s="1">
        <v>89</v>
      </c>
      <c r="H3" s="1">
        <v>85</v>
      </c>
      <c r="I3" s="1">
        <v>55</v>
      </c>
      <c r="J3" s="1">
        <v>65</v>
      </c>
      <c r="K3" s="1">
        <v>36</v>
      </c>
      <c r="L3" s="1" t="s">
        <v>794</v>
      </c>
      <c r="M3" s="1" t="s">
        <v>751</v>
      </c>
      <c r="N3" s="1" t="s">
        <v>753</v>
      </c>
      <c r="O3" s="5">
        <f t="shared" si="0"/>
        <v>6.44</v>
      </c>
      <c r="P3" s="5">
        <f t="shared" si="1"/>
        <v>7.5</v>
      </c>
      <c r="Q3" s="1">
        <f t="shared" ref="Q3:Q34" si="6">ROUND(O3, 0)</f>
        <v>6</v>
      </c>
      <c r="R3" s="1">
        <f t="shared" si="2"/>
        <v>8</v>
      </c>
      <c r="S3" s="1">
        <f t="shared" si="3"/>
        <v>14</v>
      </c>
      <c r="T3" s="1">
        <f t="shared" si="4"/>
        <v>5</v>
      </c>
      <c r="U3" s="1" t="str">
        <f t="shared" ref="U3:U66" si="7">D3</f>
        <v>grass</v>
      </c>
      <c r="V3" s="1" t="s">
        <v>47</v>
      </c>
      <c r="W3" s="1" t="s">
        <v>33</v>
      </c>
      <c r="X3" s="1" t="str">
        <f t="shared" ref="X3:X65" si="8">B4</f>
        <v>Torterra</v>
      </c>
      <c r="Z3">
        <f t="shared" ref="Z3:Z65" si="9">ROUND(((T4*(T4-1)/2)-(T3*(T3-1)/2))/2 - (T4-T3)/2, 0)</f>
        <v>5</v>
      </c>
      <c r="AA3">
        <f t="shared" ref="AA3:AA65" si="10">ROUNDDOWN((T4-3)/2, 0)</f>
        <v>2</v>
      </c>
      <c r="AB3" t="str">
        <f t="shared" si="5"/>
        <v>Grotle</v>
      </c>
    </row>
    <row r="4" spans="1:28" x14ac:dyDescent="0.25">
      <c r="A4" s="1">
        <v>389</v>
      </c>
      <c r="B4" s="1" t="s">
        <v>415</v>
      </c>
      <c r="D4" s="6" t="s">
        <v>12</v>
      </c>
      <c r="E4" s="6" t="s">
        <v>47</v>
      </c>
      <c r="F4" s="1">
        <v>95</v>
      </c>
      <c r="G4" s="1">
        <v>109</v>
      </c>
      <c r="H4" s="1">
        <v>105</v>
      </c>
      <c r="I4" s="1">
        <v>75</v>
      </c>
      <c r="J4" s="1">
        <v>85</v>
      </c>
      <c r="K4" s="1">
        <v>56</v>
      </c>
      <c r="L4" s="1" t="s">
        <v>795</v>
      </c>
      <c r="M4" s="1" t="s">
        <v>751</v>
      </c>
      <c r="N4" s="1" t="s">
        <v>753</v>
      </c>
      <c r="O4" s="5">
        <f t="shared" si="0"/>
        <v>8.4400000000000013</v>
      </c>
      <c r="P4" s="5">
        <f t="shared" si="1"/>
        <v>9.5</v>
      </c>
      <c r="Q4" s="1">
        <f t="shared" si="6"/>
        <v>8</v>
      </c>
      <c r="R4" s="1">
        <f t="shared" si="2"/>
        <v>10</v>
      </c>
      <c r="S4" s="1">
        <f t="shared" si="3"/>
        <v>18</v>
      </c>
      <c r="T4" s="1">
        <f t="shared" si="4"/>
        <v>7</v>
      </c>
      <c r="U4" s="1" t="str">
        <f t="shared" si="7"/>
        <v>grass</v>
      </c>
      <c r="V4" s="1" t="str">
        <f t="shared" ref="V4:V63" si="11">IF(E4 = 0, "", E4)</f>
        <v>ground</v>
      </c>
      <c r="W4" s="1" t="s">
        <v>97</v>
      </c>
      <c r="AB4" t="str">
        <f t="shared" si="5"/>
        <v>Torterra</v>
      </c>
    </row>
    <row r="5" spans="1:28" x14ac:dyDescent="0.25">
      <c r="A5" s="1">
        <v>390</v>
      </c>
      <c r="B5" s="1" t="s">
        <v>416</v>
      </c>
      <c r="D5" s="6" t="s">
        <v>17</v>
      </c>
      <c r="F5" s="1">
        <v>44</v>
      </c>
      <c r="G5" s="1">
        <v>58</v>
      </c>
      <c r="H5" s="1">
        <v>44</v>
      </c>
      <c r="I5" s="1">
        <v>58</v>
      </c>
      <c r="J5" s="1">
        <v>44</v>
      </c>
      <c r="K5" s="1">
        <v>61</v>
      </c>
      <c r="L5" s="1" t="s">
        <v>796</v>
      </c>
      <c r="M5" s="1" t="s">
        <v>754</v>
      </c>
      <c r="N5" s="1" t="s">
        <v>755</v>
      </c>
      <c r="O5" s="5">
        <f t="shared" si="0"/>
        <v>5.92</v>
      </c>
      <c r="P5" s="5">
        <f t="shared" si="1"/>
        <v>4.4000000000000004</v>
      </c>
      <c r="Q5" s="1">
        <f t="shared" si="6"/>
        <v>6</v>
      </c>
      <c r="R5" s="1">
        <f t="shared" si="2"/>
        <v>4</v>
      </c>
      <c r="S5" s="1">
        <f t="shared" si="3"/>
        <v>10</v>
      </c>
      <c r="T5" s="1">
        <f t="shared" si="4"/>
        <v>3</v>
      </c>
      <c r="U5" s="1" t="str">
        <f t="shared" si="7"/>
        <v>fire</v>
      </c>
      <c r="V5" s="1" t="s">
        <v>33</v>
      </c>
      <c r="X5" s="1" t="str">
        <f t="shared" si="8"/>
        <v>Monferno</v>
      </c>
      <c r="Z5">
        <f t="shared" si="9"/>
        <v>3</v>
      </c>
      <c r="AA5">
        <f t="shared" si="10"/>
        <v>1</v>
      </c>
      <c r="AB5" t="str">
        <f t="shared" si="5"/>
        <v>Chimchar</v>
      </c>
    </row>
    <row r="6" spans="1:28" x14ac:dyDescent="0.25">
      <c r="A6" s="1">
        <v>391</v>
      </c>
      <c r="B6" s="1" t="s">
        <v>417</v>
      </c>
      <c r="D6" s="6" t="s">
        <v>17</v>
      </c>
      <c r="E6" s="6" t="s">
        <v>77</v>
      </c>
      <c r="F6" s="1">
        <v>64</v>
      </c>
      <c r="G6" s="1">
        <v>78</v>
      </c>
      <c r="H6" s="1">
        <v>52</v>
      </c>
      <c r="I6" s="1">
        <v>78</v>
      </c>
      <c r="J6" s="1">
        <v>52</v>
      </c>
      <c r="K6" s="1">
        <v>81</v>
      </c>
      <c r="L6" s="1" t="s">
        <v>797</v>
      </c>
      <c r="M6" s="1" t="s">
        <v>754</v>
      </c>
      <c r="N6" s="1" t="s">
        <v>755</v>
      </c>
      <c r="O6" s="5">
        <f t="shared" si="0"/>
        <v>7.92</v>
      </c>
      <c r="P6" s="5">
        <f t="shared" si="1"/>
        <v>5.8</v>
      </c>
      <c r="Q6" s="1">
        <f t="shared" si="6"/>
        <v>8</v>
      </c>
      <c r="R6" s="1">
        <f t="shared" si="2"/>
        <v>6</v>
      </c>
      <c r="S6" s="1">
        <f t="shared" si="3"/>
        <v>14</v>
      </c>
      <c r="T6" s="1">
        <f t="shared" si="4"/>
        <v>5</v>
      </c>
      <c r="U6" s="1" t="str">
        <f t="shared" si="7"/>
        <v>fire</v>
      </c>
      <c r="V6" s="1" t="str">
        <f t="shared" si="11"/>
        <v>fighting</v>
      </c>
      <c r="W6" s="1" t="s">
        <v>33</v>
      </c>
      <c r="X6" s="1" t="str">
        <f t="shared" si="8"/>
        <v>Infernape</v>
      </c>
      <c r="Z6">
        <f t="shared" si="9"/>
        <v>5</v>
      </c>
      <c r="AA6">
        <f t="shared" si="10"/>
        <v>2</v>
      </c>
      <c r="AB6" t="str">
        <f t="shared" si="5"/>
        <v>Monferno</v>
      </c>
    </row>
    <row r="7" spans="1:28" x14ac:dyDescent="0.25">
      <c r="A7" s="1">
        <v>392</v>
      </c>
      <c r="B7" s="1" t="s">
        <v>418</v>
      </c>
      <c r="D7" s="6" t="s">
        <v>17</v>
      </c>
      <c r="E7" s="6" t="s">
        <v>77</v>
      </c>
      <c r="F7" s="1">
        <v>76</v>
      </c>
      <c r="G7" s="1">
        <v>104</v>
      </c>
      <c r="H7" s="1">
        <v>71</v>
      </c>
      <c r="I7" s="1">
        <v>104</v>
      </c>
      <c r="J7" s="1">
        <v>71</v>
      </c>
      <c r="K7" s="1">
        <v>108</v>
      </c>
      <c r="L7" s="1" t="s">
        <v>798</v>
      </c>
      <c r="M7" s="1" t="s">
        <v>754</v>
      </c>
      <c r="N7" s="1" t="s">
        <v>755</v>
      </c>
      <c r="O7" s="5">
        <f t="shared" si="0"/>
        <v>10.56</v>
      </c>
      <c r="P7" s="5">
        <f t="shared" si="1"/>
        <v>7.35</v>
      </c>
      <c r="Q7" s="1">
        <f t="shared" si="6"/>
        <v>11</v>
      </c>
      <c r="R7" s="1">
        <f t="shared" si="2"/>
        <v>7</v>
      </c>
      <c r="S7" s="1">
        <f t="shared" si="3"/>
        <v>18</v>
      </c>
      <c r="T7" s="1">
        <f t="shared" si="4"/>
        <v>7</v>
      </c>
      <c r="U7" s="1" t="str">
        <f t="shared" si="7"/>
        <v>fire</v>
      </c>
      <c r="V7" s="1" t="str">
        <f t="shared" si="11"/>
        <v>fighting</v>
      </c>
      <c r="W7" s="1" t="s">
        <v>97</v>
      </c>
      <c r="AB7" t="str">
        <f t="shared" si="5"/>
        <v>Infernape</v>
      </c>
    </row>
    <row r="8" spans="1:28" x14ac:dyDescent="0.25">
      <c r="A8" s="1">
        <v>393</v>
      </c>
      <c r="B8" s="1" t="s">
        <v>419</v>
      </c>
      <c r="D8" s="6" t="s">
        <v>22</v>
      </c>
      <c r="F8" s="1">
        <v>53</v>
      </c>
      <c r="G8" s="1">
        <v>51</v>
      </c>
      <c r="H8" s="1">
        <v>53</v>
      </c>
      <c r="I8" s="1">
        <v>61</v>
      </c>
      <c r="J8" s="1">
        <v>56</v>
      </c>
      <c r="K8" s="1">
        <v>40</v>
      </c>
      <c r="L8" s="1" t="s">
        <v>799</v>
      </c>
      <c r="M8" s="1" t="s">
        <v>756</v>
      </c>
      <c r="N8" s="1" t="s">
        <v>752</v>
      </c>
      <c r="O8" s="5">
        <f t="shared" si="0"/>
        <v>5.16</v>
      </c>
      <c r="P8" s="5">
        <f t="shared" si="1"/>
        <v>5.375</v>
      </c>
      <c r="Q8" s="1">
        <f t="shared" si="6"/>
        <v>5</v>
      </c>
      <c r="R8" s="1">
        <f t="shared" si="2"/>
        <v>5</v>
      </c>
      <c r="S8" s="1">
        <f t="shared" si="3"/>
        <v>10</v>
      </c>
      <c r="T8" s="1">
        <f t="shared" si="4"/>
        <v>3</v>
      </c>
      <c r="U8" s="1" t="str">
        <f t="shared" si="7"/>
        <v>water</v>
      </c>
      <c r="V8" s="1" t="s">
        <v>33</v>
      </c>
      <c r="X8" s="1" t="str">
        <f t="shared" si="8"/>
        <v>Prinplup</v>
      </c>
      <c r="Z8">
        <f t="shared" si="9"/>
        <v>3</v>
      </c>
      <c r="AA8">
        <f t="shared" si="10"/>
        <v>1</v>
      </c>
      <c r="AB8" t="str">
        <f t="shared" si="5"/>
        <v>Piplup</v>
      </c>
    </row>
    <row r="9" spans="1:28" x14ac:dyDescent="0.25">
      <c r="A9" s="1">
        <v>394</v>
      </c>
      <c r="B9" s="1" t="s">
        <v>420</v>
      </c>
      <c r="D9" s="6" t="s">
        <v>22</v>
      </c>
      <c r="F9" s="1">
        <v>64</v>
      </c>
      <c r="G9" s="1">
        <v>66</v>
      </c>
      <c r="H9" s="1">
        <v>68</v>
      </c>
      <c r="I9" s="1">
        <v>81</v>
      </c>
      <c r="J9" s="1">
        <v>76</v>
      </c>
      <c r="K9" s="1">
        <v>50</v>
      </c>
      <c r="L9" s="1" t="s">
        <v>799</v>
      </c>
      <c r="M9" s="1" t="s">
        <v>756</v>
      </c>
      <c r="N9" s="1" t="s">
        <v>752</v>
      </c>
      <c r="O9" s="5">
        <f t="shared" si="0"/>
        <v>6.7099999999999991</v>
      </c>
      <c r="P9" s="5">
        <f t="shared" si="1"/>
        <v>6.8</v>
      </c>
      <c r="Q9" s="1">
        <f t="shared" si="6"/>
        <v>7</v>
      </c>
      <c r="R9" s="1">
        <f t="shared" si="2"/>
        <v>7</v>
      </c>
      <c r="S9" s="1">
        <f t="shared" si="3"/>
        <v>14</v>
      </c>
      <c r="T9" s="1">
        <f t="shared" si="4"/>
        <v>5</v>
      </c>
      <c r="U9" s="6" t="str">
        <f>D9</f>
        <v>water</v>
      </c>
      <c r="V9" s="1" t="s">
        <v>20</v>
      </c>
      <c r="W9" s="1" t="s">
        <v>33</v>
      </c>
      <c r="X9" s="1" t="str">
        <f t="shared" si="8"/>
        <v>Empoleon</v>
      </c>
      <c r="Z9">
        <f t="shared" si="9"/>
        <v>5</v>
      </c>
      <c r="AA9">
        <f t="shared" si="10"/>
        <v>2</v>
      </c>
      <c r="AB9" t="str">
        <f t="shared" si="5"/>
        <v>Prinplup</v>
      </c>
    </row>
    <row r="10" spans="1:28" x14ac:dyDescent="0.25">
      <c r="A10" s="1">
        <v>395</v>
      </c>
      <c r="B10" s="1" t="s">
        <v>421</v>
      </c>
      <c r="D10" s="6" t="s">
        <v>22</v>
      </c>
      <c r="E10" s="6" t="s">
        <v>105</v>
      </c>
      <c r="F10" s="1">
        <v>84</v>
      </c>
      <c r="G10" s="1">
        <v>86</v>
      </c>
      <c r="H10" s="1">
        <v>88</v>
      </c>
      <c r="I10" s="1">
        <v>111</v>
      </c>
      <c r="J10" s="1">
        <v>101</v>
      </c>
      <c r="K10" s="1">
        <v>60</v>
      </c>
      <c r="L10" s="1" t="s">
        <v>800</v>
      </c>
      <c r="M10" s="1" t="s">
        <v>756</v>
      </c>
      <c r="N10" s="1" t="s">
        <v>752</v>
      </c>
      <c r="O10" s="5">
        <f t="shared" si="0"/>
        <v>8.8099999999999987</v>
      </c>
      <c r="P10" s="5">
        <f t="shared" si="1"/>
        <v>8.9250000000000007</v>
      </c>
      <c r="Q10" s="1">
        <f t="shared" si="6"/>
        <v>9</v>
      </c>
      <c r="R10" s="1">
        <f t="shared" si="2"/>
        <v>9</v>
      </c>
      <c r="S10" s="1">
        <f t="shared" si="3"/>
        <v>18</v>
      </c>
      <c r="T10" s="1">
        <f t="shared" si="4"/>
        <v>7</v>
      </c>
      <c r="U10" s="1" t="str">
        <f t="shared" si="7"/>
        <v>water</v>
      </c>
      <c r="V10" s="1" t="s">
        <v>105</v>
      </c>
      <c r="W10" s="1" t="s">
        <v>48</v>
      </c>
      <c r="AB10" t="str">
        <f t="shared" si="5"/>
        <v>Empoleon</v>
      </c>
    </row>
    <row r="11" spans="1:28" x14ac:dyDescent="0.25">
      <c r="A11" s="1">
        <v>396</v>
      </c>
      <c r="B11" s="1" t="s">
        <v>422</v>
      </c>
      <c r="D11" s="6" t="s">
        <v>33</v>
      </c>
      <c r="E11" s="6" t="s">
        <v>20</v>
      </c>
      <c r="F11" s="1">
        <v>40</v>
      </c>
      <c r="G11" s="1">
        <v>55</v>
      </c>
      <c r="H11" s="1">
        <v>30</v>
      </c>
      <c r="I11" s="1">
        <v>30</v>
      </c>
      <c r="J11" s="1">
        <v>30</v>
      </c>
      <c r="K11" s="1">
        <v>60</v>
      </c>
      <c r="L11" s="1" t="s">
        <v>801</v>
      </c>
      <c r="M11" s="1" t="s">
        <v>759</v>
      </c>
      <c r="N11" s="1" t="s">
        <v>753</v>
      </c>
      <c r="O11" s="5">
        <f t="shared" si="0"/>
        <v>5.45</v>
      </c>
      <c r="P11" s="5">
        <f t="shared" si="1"/>
        <v>3.5</v>
      </c>
      <c r="Q11" s="1">
        <f t="shared" si="6"/>
        <v>5</v>
      </c>
      <c r="R11" s="1">
        <f t="shared" si="2"/>
        <v>4</v>
      </c>
      <c r="S11" s="1">
        <f t="shared" si="3"/>
        <v>9</v>
      </c>
      <c r="T11" s="1">
        <f t="shared" si="4"/>
        <v>3</v>
      </c>
      <c r="U11" s="1" t="str">
        <f t="shared" si="7"/>
        <v>normal</v>
      </c>
      <c r="V11" s="1" t="str">
        <f t="shared" si="11"/>
        <v>flying</v>
      </c>
      <c r="X11" s="1" t="str">
        <f t="shared" si="8"/>
        <v>Staravia</v>
      </c>
      <c r="Z11">
        <f t="shared" si="9"/>
        <v>1</v>
      </c>
      <c r="AA11">
        <f t="shared" si="10"/>
        <v>0</v>
      </c>
      <c r="AB11" t="str">
        <f t="shared" si="5"/>
        <v>Starly</v>
      </c>
    </row>
    <row r="12" spans="1:28" x14ac:dyDescent="0.25">
      <c r="A12" s="1">
        <v>397</v>
      </c>
      <c r="B12" s="1" t="s">
        <v>423</v>
      </c>
      <c r="D12" s="6" t="s">
        <v>33</v>
      </c>
      <c r="E12" s="6" t="s">
        <v>20</v>
      </c>
      <c r="F12" s="1">
        <v>55</v>
      </c>
      <c r="G12" s="1">
        <v>75</v>
      </c>
      <c r="H12" s="1">
        <v>50</v>
      </c>
      <c r="I12" s="1">
        <v>40</v>
      </c>
      <c r="J12" s="1">
        <v>40</v>
      </c>
      <c r="K12" s="1">
        <v>80</v>
      </c>
      <c r="L12" s="1" t="s">
        <v>801</v>
      </c>
      <c r="M12" s="1" t="s">
        <v>759</v>
      </c>
      <c r="N12" s="1" t="s">
        <v>753</v>
      </c>
      <c r="O12" s="5">
        <f t="shared" si="0"/>
        <v>7.35</v>
      </c>
      <c r="P12" s="5">
        <f t="shared" si="1"/>
        <v>5</v>
      </c>
      <c r="Q12" s="1">
        <f t="shared" si="6"/>
        <v>7</v>
      </c>
      <c r="R12" s="1">
        <f t="shared" si="2"/>
        <v>5</v>
      </c>
      <c r="S12" s="1">
        <f t="shared" si="3"/>
        <v>12</v>
      </c>
      <c r="T12" s="1">
        <f t="shared" si="4"/>
        <v>4</v>
      </c>
      <c r="U12" s="1" t="str">
        <f t="shared" si="7"/>
        <v>normal</v>
      </c>
      <c r="V12" s="1" t="str">
        <f t="shared" si="11"/>
        <v>flying</v>
      </c>
      <c r="W12" s="1" t="s">
        <v>105</v>
      </c>
      <c r="X12" s="1" t="str">
        <f t="shared" si="8"/>
        <v>Staraptor</v>
      </c>
      <c r="Z12">
        <f t="shared" si="9"/>
        <v>6</v>
      </c>
      <c r="AA12">
        <f t="shared" si="10"/>
        <v>2</v>
      </c>
      <c r="AB12" t="str">
        <f t="shared" si="5"/>
        <v>Staravia</v>
      </c>
    </row>
    <row r="13" spans="1:28" x14ac:dyDescent="0.25">
      <c r="A13" s="1">
        <v>398</v>
      </c>
      <c r="B13" s="1" t="s">
        <v>424</v>
      </c>
      <c r="D13" s="6" t="s">
        <v>33</v>
      </c>
      <c r="E13" s="6" t="s">
        <v>20</v>
      </c>
      <c r="F13" s="1">
        <v>85</v>
      </c>
      <c r="G13" s="1">
        <v>120</v>
      </c>
      <c r="H13" s="1">
        <v>70</v>
      </c>
      <c r="I13" s="1">
        <v>50</v>
      </c>
      <c r="J13" s="1">
        <v>60</v>
      </c>
      <c r="K13" s="1">
        <v>100</v>
      </c>
      <c r="L13" s="1" t="s">
        <v>802</v>
      </c>
      <c r="M13" s="1" t="s">
        <v>759</v>
      </c>
      <c r="N13" s="1" t="s">
        <v>753</v>
      </c>
      <c r="O13" s="5">
        <f t="shared" si="0"/>
        <v>10.5</v>
      </c>
      <c r="P13" s="5">
        <f t="shared" si="1"/>
        <v>7.5</v>
      </c>
      <c r="Q13" s="2">
        <v>10</v>
      </c>
      <c r="R13" s="1">
        <f t="shared" si="2"/>
        <v>8</v>
      </c>
      <c r="S13" s="1">
        <f t="shared" si="3"/>
        <v>18</v>
      </c>
      <c r="T13" s="1">
        <f t="shared" si="4"/>
        <v>7</v>
      </c>
      <c r="U13" s="1" t="str">
        <f t="shared" si="7"/>
        <v>normal</v>
      </c>
      <c r="V13" s="1" t="str">
        <f t="shared" si="11"/>
        <v>flying</v>
      </c>
      <c r="W13" s="1" t="s">
        <v>77</v>
      </c>
      <c r="AB13" t="str">
        <f t="shared" si="5"/>
        <v>Staraptor</v>
      </c>
    </row>
    <row r="14" spans="1:28" x14ac:dyDescent="0.25">
      <c r="A14" s="1">
        <v>399</v>
      </c>
      <c r="B14" s="1" t="s">
        <v>425</v>
      </c>
      <c r="D14" s="6" t="s">
        <v>33</v>
      </c>
      <c r="F14" s="1">
        <v>59</v>
      </c>
      <c r="G14" s="1">
        <v>45</v>
      </c>
      <c r="H14" s="1">
        <v>40</v>
      </c>
      <c r="I14" s="1">
        <v>35</v>
      </c>
      <c r="J14" s="1">
        <v>40</v>
      </c>
      <c r="K14" s="1">
        <v>31</v>
      </c>
      <c r="L14" s="1" t="s">
        <v>803</v>
      </c>
      <c r="M14" s="1" t="s">
        <v>754</v>
      </c>
      <c r="N14" s="1" t="s">
        <v>753</v>
      </c>
      <c r="O14" s="5">
        <f t="shared" si="0"/>
        <v>3.84</v>
      </c>
      <c r="P14" s="5">
        <f t="shared" si="1"/>
        <v>4.95</v>
      </c>
      <c r="Q14" s="1">
        <f t="shared" si="6"/>
        <v>4</v>
      </c>
      <c r="R14" s="1">
        <f t="shared" si="2"/>
        <v>5</v>
      </c>
      <c r="S14" s="1">
        <f t="shared" si="3"/>
        <v>9</v>
      </c>
      <c r="T14" s="1">
        <f t="shared" si="4"/>
        <v>3</v>
      </c>
      <c r="U14" s="1" t="str">
        <f t="shared" si="7"/>
        <v>normal</v>
      </c>
      <c r="V14" s="1" t="s">
        <v>22</v>
      </c>
      <c r="X14" s="1" t="str">
        <f t="shared" si="8"/>
        <v>Bibarel</v>
      </c>
      <c r="Z14">
        <f t="shared" si="9"/>
        <v>5</v>
      </c>
      <c r="AA14">
        <f t="shared" si="10"/>
        <v>1</v>
      </c>
      <c r="AB14" t="str">
        <f t="shared" si="5"/>
        <v>Bidoof</v>
      </c>
    </row>
    <row r="15" spans="1:28" x14ac:dyDescent="0.25">
      <c r="A15" s="1">
        <v>400</v>
      </c>
      <c r="B15" s="1" t="s">
        <v>426</v>
      </c>
      <c r="D15" s="6" t="s">
        <v>33</v>
      </c>
      <c r="E15" s="6" t="s">
        <v>22</v>
      </c>
      <c r="F15" s="1">
        <v>79</v>
      </c>
      <c r="G15" s="1">
        <v>85</v>
      </c>
      <c r="H15" s="1">
        <v>60</v>
      </c>
      <c r="I15" s="1">
        <v>55</v>
      </c>
      <c r="J15" s="1">
        <v>60</v>
      </c>
      <c r="K15" s="1">
        <v>71</v>
      </c>
      <c r="L15" s="1" t="s">
        <v>804</v>
      </c>
      <c r="M15" s="1" t="s">
        <v>754</v>
      </c>
      <c r="N15" s="1" t="s">
        <v>753</v>
      </c>
      <c r="O15" s="5">
        <f t="shared" si="0"/>
        <v>7.6400000000000006</v>
      </c>
      <c r="P15" s="5">
        <f t="shared" si="1"/>
        <v>6.95</v>
      </c>
      <c r="Q15" s="1">
        <f t="shared" si="6"/>
        <v>8</v>
      </c>
      <c r="R15" s="1">
        <f t="shared" si="2"/>
        <v>7</v>
      </c>
      <c r="S15" s="1">
        <f t="shared" si="3"/>
        <v>15</v>
      </c>
      <c r="T15" s="1">
        <f t="shared" si="4"/>
        <v>6</v>
      </c>
      <c r="U15" s="1" t="str">
        <f t="shared" si="7"/>
        <v>normal</v>
      </c>
      <c r="V15" s="1" t="str">
        <f t="shared" si="11"/>
        <v>water</v>
      </c>
      <c r="W15" s="1" t="s">
        <v>44</v>
      </c>
      <c r="AB15" t="str">
        <f t="shared" si="5"/>
        <v>Bibarel</v>
      </c>
    </row>
    <row r="16" spans="1:28" x14ac:dyDescent="0.25">
      <c r="A16" s="1">
        <v>401</v>
      </c>
      <c r="B16" s="1" t="s">
        <v>427</v>
      </c>
      <c r="D16" s="6" t="s">
        <v>26</v>
      </c>
      <c r="F16" s="1">
        <v>37</v>
      </c>
      <c r="G16" s="1">
        <v>25</v>
      </c>
      <c r="H16" s="1">
        <v>41</v>
      </c>
      <c r="I16" s="1">
        <v>25</v>
      </c>
      <c r="J16" s="1">
        <v>41</v>
      </c>
      <c r="K16" s="1">
        <v>25</v>
      </c>
      <c r="L16" s="1" t="s">
        <v>805</v>
      </c>
      <c r="M16" s="1" t="s">
        <v>754</v>
      </c>
      <c r="N16" s="1" t="s">
        <v>753</v>
      </c>
      <c r="O16" s="5">
        <f t="shared" si="0"/>
        <v>2.5</v>
      </c>
      <c r="P16" s="5">
        <f t="shared" si="1"/>
        <v>3.9</v>
      </c>
      <c r="Q16" s="1">
        <f t="shared" si="6"/>
        <v>3</v>
      </c>
      <c r="R16" s="1">
        <f t="shared" si="2"/>
        <v>4</v>
      </c>
      <c r="S16" s="1">
        <f t="shared" si="3"/>
        <v>7</v>
      </c>
      <c r="T16" s="1">
        <f t="shared" si="4"/>
        <v>2</v>
      </c>
      <c r="U16" s="1" t="str">
        <f t="shared" si="7"/>
        <v>bug</v>
      </c>
      <c r="V16" s="1" t="s">
        <v>33</v>
      </c>
      <c r="X16" s="1" t="str">
        <f t="shared" si="8"/>
        <v>Kricketune</v>
      </c>
      <c r="Z16">
        <f t="shared" si="9"/>
        <v>3</v>
      </c>
      <c r="AA16">
        <f t="shared" si="10"/>
        <v>1</v>
      </c>
      <c r="AB16" t="str">
        <f t="shared" si="5"/>
        <v>Kricketot</v>
      </c>
    </row>
    <row r="17" spans="1:28" x14ac:dyDescent="0.25">
      <c r="A17" s="1">
        <v>402</v>
      </c>
      <c r="B17" s="1" t="s">
        <v>428</v>
      </c>
      <c r="D17" s="6" t="s">
        <v>26</v>
      </c>
      <c r="F17" s="1">
        <v>77</v>
      </c>
      <c r="G17" s="1">
        <v>85</v>
      </c>
      <c r="H17" s="1">
        <v>51</v>
      </c>
      <c r="I17" s="1">
        <v>55</v>
      </c>
      <c r="J17" s="1">
        <v>51</v>
      </c>
      <c r="K17" s="1">
        <v>65</v>
      </c>
      <c r="L17" s="1" t="s">
        <v>805</v>
      </c>
      <c r="M17" s="1" t="s">
        <v>754</v>
      </c>
      <c r="N17" s="1" t="s">
        <v>753</v>
      </c>
      <c r="O17" s="5">
        <f t="shared" si="0"/>
        <v>7.4</v>
      </c>
      <c r="P17" s="5">
        <f t="shared" si="1"/>
        <v>6.4</v>
      </c>
      <c r="Q17" s="1">
        <f t="shared" si="6"/>
        <v>7</v>
      </c>
      <c r="R17" s="1">
        <f t="shared" si="2"/>
        <v>6</v>
      </c>
      <c r="S17" s="1">
        <f t="shared" si="3"/>
        <v>13</v>
      </c>
      <c r="T17" s="1">
        <f t="shared" si="4"/>
        <v>5</v>
      </c>
      <c r="U17" s="1" t="str">
        <f t="shared" si="7"/>
        <v>bug</v>
      </c>
      <c r="V17" s="1" t="s">
        <v>77</v>
      </c>
      <c r="W17" s="1" t="s">
        <v>37</v>
      </c>
      <c r="AB17" t="str">
        <f t="shared" si="5"/>
        <v>Kricketune</v>
      </c>
    </row>
    <row r="18" spans="1:28" x14ac:dyDescent="0.25">
      <c r="A18" s="1">
        <v>403</v>
      </c>
      <c r="B18" s="1" t="s">
        <v>429</v>
      </c>
      <c r="D18" s="6" t="s">
        <v>44</v>
      </c>
      <c r="F18" s="1">
        <v>45</v>
      </c>
      <c r="G18" s="1">
        <v>65</v>
      </c>
      <c r="H18" s="1">
        <v>34</v>
      </c>
      <c r="I18" s="1">
        <v>40</v>
      </c>
      <c r="J18" s="1">
        <v>34</v>
      </c>
      <c r="K18" s="1">
        <v>45</v>
      </c>
      <c r="L18" s="1" t="s">
        <v>806</v>
      </c>
      <c r="M18" s="1" t="s">
        <v>754</v>
      </c>
      <c r="N18" s="1" t="s">
        <v>755</v>
      </c>
      <c r="O18" s="5">
        <f t="shared" si="0"/>
        <v>5.45</v>
      </c>
      <c r="P18" s="5">
        <f t="shared" si="1"/>
        <v>3.95</v>
      </c>
      <c r="Q18" s="1">
        <f t="shared" si="6"/>
        <v>5</v>
      </c>
      <c r="R18" s="1">
        <f t="shared" si="2"/>
        <v>4</v>
      </c>
      <c r="S18" s="1">
        <f t="shared" si="3"/>
        <v>9</v>
      </c>
      <c r="T18" s="1">
        <f t="shared" si="4"/>
        <v>3</v>
      </c>
      <c r="U18" s="1" t="str">
        <f t="shared" si="7"/>
        <v>electric</v>
      </c>
      <c r="V18" s="1" t="s">
        <v>33</v>
      </c>
      <c r="X18" s="1" t="str">
        <f t="shared" si="8"/>
        <v>Luxio</v>
      </c>
      <c r="Z18">
        <f t="shared" si="9"/>
        <v>1</v>
      </c>
      <c r="AA18">
        <f t="shared" si="10"/>
        <v>0</v>
      </c>
      <c r="AB18" t="str">
        <f t="shared" si="5"/>
        <v>Shinx</v>
      </c>
    </row>
    <row r="19" spans="1:28" x14ac:dyDescent="0.25">
      <c r="A19" s="1">
        <v>404</v>
      </c>
      <c r="B19" s="1" t="s">
        <v>430</v>
      </c>
      <c r="D19" s="6" t="s">
        <v>44</v>
      </c>
      <c r="F19" s="1">
        <v>60</v>
      </c>
      <c r="G19" s="1">
        <v>85</v>
      </c>
      <c r="H19" s="1">
        <v>49</v>
      </c>
      <c r="I19" s="1">
        <v>60</v>
      </c>
      <c r="J19" s="1">
        <v>49</v>
      </c>
      <c r="K19" s="1">
        <v>60</v>
      </c>
      <c r="L19" s="1" t="s">
        <v>807</v>
      </c>
      <c r="M19" s="1" t="s">
        <v>754</v>
      </c>
      <c r="N19" s="1" t="s">
        <v>755</v>
      </c>
      <c r="O19" s="5">
        <f t="shared" si="0"/>
        <v>7.25</v>
      </c>
      <c r="P19" s="5">
        <f t="shared" si="1"/>
        <v>5.45</v>
      </c>
      <c r="Q19" s="1">
        <f t="shared" si="6"/>
        <v>7</v>
      </c>
      <c r="R19" s="1">
        <f t="shared" si="2"/>
        <v>5</v>
      </c>
      <c r="S19" s="1">
        <f t="shared" si="3"/>
        <v>12</v>
      </c>
      <c r="T19" s="1">
        <f t="shared" si="4"/>
        <v>4</v>
      </c>
      <c r="U19" s="1" t="str">
        <f t="shared" si="7"/>
        <v>electric</v>
      </c>
      <c r="V19" s="1" t="s">
        <v>37</v>
      </c>
      <c r="W19" s="1" t="s">
        <v>33</v>
      </c>
      <c r="X19" s="1" t="str">
        <f t="shared" si="8"/>
        <v>Luxray</v>
      </c>
      <c r="Z19">
        <f t="shared" si="9"/>
        <v>6</v>
      </c>
      <c r="AA19">
        <f t="shared" si="10"/>
        <v>2</v>
      </c>
      <c r="AB19" t="str">
        <f t="shared" si="5"/>
        <v>Luxio</v>
      </c>
    </row>
    <row r="20" spans="1:28" x14ac:dyDescent="0.25">
      <c r="A20" s="1">
        <v>405</v>
      </c>
      <c r="B20" s="1" t="s">
        <v>431</v>
      </c>
      <c r="D20" s="6" t="s">
        <v>44</v>
      </c>
      <c r="F20" s="1">
        <v>80</v>
      </c>
      <c r="G20" s="1">
        <v>120</v>
      </c>
      <c r="H20" s="1">
        <v>79</v>
      </c>
      <c r="I20" s="1">
        <v>95</v>
      </c>
      <c r="J20" s="1">
        <v>79</v>
      </c>
      <c r="K20" s="1">
        <v>70</v>
      </c>
      <c r="L20" s="1" t="s">
        <v>808</v>
      </c>
      <c r="M20" s="1" t="s">
        <v>754</v>
      </c>
      <c r="N20" s="1" t="s">
        <v>755</v>
      </c>
      <c r="O20" s="5">
        <f t="shared" si="0"/>
        <v>9.75</v>
      </c>
      <c r="P20" s="5">
        <f t="shared" si="1"/>
        <v>7.95</v>
      </c>
      <c r="Q20" s="1">
        <f t="shared" si="6"/>
        <v>10</v>
      </c>
      <c r="R20" s="1">
        <f t="shared" si="2"/>
        <v>8</v>
      </c>
      <c r="S20" s="1">
        <f t="shared" si="3"/>
        <v>18</v>
      </c>
      <c r="T20" s="1">
        <f t="shared" si="4"/>
        <v>7</v>
      </c>
      <c r="U20" s="1" t="str">
        <f t="shared" si="7"/>
        <v>electric</v>
      </c>
      <c r="V20" s="1" t="s">
        <v>37</v>
      </c>
      <c r="W20" s="1" t="s">
        <v>77</v>
      </c>
      <c r="AB20" t="str">
        <f t="shared" si="5"/>
        <v>Luxray</v>
      </c>
    </row>
    <row r="21" spans="1:28" x14ac:dyDescent="0.25">
      <c r="A21" s="1">
        <v>406</v>
      </c>
      <c r="B21" s="3" t="s">
        <v>432</v>
      </c>
      <c r="C21" s="3"/>
      <c r="D21" s="6" t="s">
        <v>12</v>
      </c>
      <c r="E21" s="6" t="s">
        <v>13</v>
      </c>
      <c r="F21" s="1">
        <v>40</v>
      </c>
      <c r="G21" s="1">
        <v>30</v>
      </c>
      <c r="H21" s="1">
        <v>35</v>
      </c>
      <c r="I21" s="1">
        <v>50</v>
      </c>
      <c r="J21" s="1">
        <v>70</v>
      </c>
      <c r="K21" s="1">
        <v>55</v>
      </c>
      <c r="L21" s="1" t="s">
        <v>809</v>
      </c>
      <c r="M21" s="1" t="s">
        <v>754</v>
      </c>
      <c r="N21" s="1" t="s">
        <v>755</v>
      </c>
      <c r="O21" s="5">
        <f t="shared" si="0"/>
        <v>5</v>
      </c>
      <c r="P21" s="5">
        <f t="shared" si="1"/>
        <v>4.625</v>
      </c>
      <c r="Q21" s="1">
        <f t="shared" si="6"/>
        <v>5</v>
      </c>
      <c r="R21" s="1">
        <f t="shared" si="2"/>
        <v>5</v>
      </c>
      <c r="S21" s="1">
        <f t="shared" si="3"/>
        <v>10</v>
      </c>
      <c r="T21" s="1">
        <f t="shared" si="4"/>
        <v>3</v>
      </c>
      <c r="U21" s="1" t="str">
        <f t="shared" si="7"/>
        <v>grass</v>
      </c>
      <c r="V21" s="1" t="str">
        <f t="shared" si="11"/>
        <v>poison</v>
      </c>
      <c r="X21" s="1" t="str">
        <f t="shared" si="8"/>
        <v>Roselia</v>
      </c>
      <c r="Z21">
        <f t="shared" si="9"/>
        <v>3</v>
      </c>
      <c r="AA21">
        <f t="shared" si="10"/>
        <v>1</v>
      </c>
      <c r="AB21" t="str">
        <f t="shared" si="5"/>
        <v>Budew</v>
      </c>
    </row>
    <row r="22" spans="1:28" x14ac:dyDescent="0.25">
      <c r="A22" s="1">
        <v>315</v>
      </c>
      <c r="B22" s="3" t="s">
        <v>341</v>
      </c>
      <c r="C22" s="3"/>
      <c r="D22" s="6" t="s">
        <v>12</v>
      </c>
      <c r="E22" s="6" t="s">
        <v>13</v>
      </c>
      <c r="F22" s="1">
        <v>50</v>
      </c>
      <c r="G22" s="1">
        <v>60</v>
      </c>
      <c r="H22" s="1">
        <v>45</v>
      </c>
      <c r="I22" s="1">
        <v>100</v>
      </c>
      <c r="J22" s="1">
        <v>80</v>
      </c>
      <c r="K22" s="1">
        <v>65</v>
      </c>
      <c r="L22" s="1" t="s">
        <v>810</v>
      </c>
      <c r="M22" s="1" t="s">
        <v>754</v>
      </c>
      <c r="N22" s="1" t="s">
        <v>755</v>
      </c>
      <c r="O22" s="5">
        <f t="shared" si="0"/>
        <v>8.1999999999999993</v>
      </c>
      <c r="P22" s="5">
        <f t="shared" si="1"/>
        <v>5.625</v>
      </c>
      <c r="Q22" s="1">
        <f t="shared" si="6"/>
        <v>8</v>
      </c>
      <c r="R22" s="1">
        <f t="shared" si="2"/>
        <v>6</v>
      </c>
      <c r="S22" s="1">
        <f t="shared" si="3"/>
        <v>14</v>
      </c>
      <c r="T22" s="1">
        <f t="shared" si="4"/>
        <v>5</v>
      </c>
      <c r="U22" s="1" t="str">
        <f t="shared" si="7"/>
        <v>grass</v>
      </c>
      <c r="V22" s="1" t="str">
        <f t="shared" si="11"/>
        <v>poison</v>
      </c>
      <c r="W22" s="1" t="s">
        <v>33</v>
      </c>
      <c r="X22" s="1" t="str">
        <f t="shared" si="8"/>
        <v>Roserade</v>
      </c>
      <c r="Z22">
        <f t="shared" si="9"/>
        <v>5</v>
      </c>
      <c r="AA22">
        <f t="shared" si="10"/>
        <v>2</v>
      </c>
      <c r="AB22" t="str">
        <f t="shared" si="5"/>
        <v>Roselia</v>
      </c>
    </row>
    <row r="23" spans="1:28" x14ac:dyDescent="0.25">
      <c r="A23" s="1">
        <v>407</v>
      </c>
      <c r="B23" s="3" t="s">
        <v>433</v>
      </c>
      <c r="C23" s="3"/>
      <c r="D23" s="6" t="s">
        <v>12</v>
      </c>
      <c r="E23" s="6" t="s">
        <v>13</v>
      </c>
      <c r="F23" s="1">
        <v>60</v>
      </c>
      <c r="G23" s="1">
        <v>70</v>
      </c>
      <c r="H23" s="1">
        <v>65</v>
      </c>
      <c r="I23" s="1">
        <v>125</v>
      </c>
      <c r="J23" s="1">
        <v>105</v>
      </c>
      <c r="K23" s="1">
        <v>90</v>
      </c>
      <c r="L23" s="1" t="s">
        <v>811</v>
      </c>
      <c r="M23" s="1" t="s">
        <v>754</v>
      </c>
      <c r="N23" s="1" t="s">
        <v>755</v>
      </c>
      <c r="O23" s="5">
        <f t="shared" si="0"/>
        <v>10.55</v>
      </c>
      <c r="P23" s="5">
        <f t="shared" si="1"/>
        <v>7.25</v>
      </c>
      <c r="Q23" s="1">
        <f t="shared" si="6"/>
        <v>11</v>
      </c>
      <c r="R23" s="1">
        <f t="shared" si="2"/>
        <v>7</v>
      </c>
      <c r="S23" s="1">
        <f t="shared" si="3"/>
        <v>18</v>
      </c>
      <c r="T23" s="1">
        <f t="shared" si="4"/>
        <v>7</v>
      </c>
      <c r="U23" s="1" t="str">
        <f t="shared" si="7"/>
        <v>grass</v>
      </c>
      <c r="V23" s="1" t="str">
        <f t="shared" si="11"/>
        <v>poison</v>
      </c>
      <c r="W23" s="1" t="s">
        <v>117</v>
      </c>
      <c r="AB23" t="str">
        <f t="shared" si="5"/>
        <v>Roserade</v>
      </c>
    </row>
    <row r="24" spans="1:28" x14ac:dyDescent="0.25">
      <c r="A24" s="1">
        <v>408</v>
      </c>
      <c r="B24" s="3" t="s">
        <v>434</v>
      </c>
      <c r="C24" s="3" t="s">
        <v>779</v>
      </c>
      <c r="D24" s="7" t="s">
        <v>173</v>
      </c>
      <c r="F24" s="1">
        <v>67</v>
      </c>
      <c r="G24" s="1">
        <v>125</v>
      </c>
      <c r="H24" s="1">
        <v>40</v>
      </c>
      <c r="I24" s="1">
        <v>30</v>
      </c>
      <c r="J24" s="1">
        <v>30</v>
      </c>
      <c r="K24" s="1">
        <v>58</v>
      </c>
      <c r="L24" s="1" t="s">
        <v>812</v>
      </c>
      <c r="M24" s="1" t="s">
        <v>754</v>
      </c>
      <c r="N24" s="1" t="s">
        <v>753</v>
      </c>
      <c r="O24" s="5">
        <f t="shared" si="0"/>
        <v>8.870000000000001</v>
      </c>
      <c r="P24" s="5">
        <f t="shared" si="1"/>
        <v>5.0999999999999996</v>
      </c>
      <c r="Q24" s="1">
        <f t="shared" si="6"/>
        <v>9</v>
      </c>
      <c r="R24" s="1">
        <f t="shared" si="2"/>
        <v>5</v>
      </c>
      <c r="S24" s="3">
        <f t="shared" si="3"/>
        <v>14</v>
      </c>
      <c r="T24" s="1">
        <f t="shared" si="4"/>
        <v>5</v>
      </c>
      <c r="U24" s="1" t="str">
        <f t="shared" si="7"/>
        <v>dragon</v>
      </c>
      <c r="V24" s="1" t="s">
        <v>33</v>
      </c>
      <c r="X24" s="1" t="str">
        <f t="shared" si="8"/>
        <v>Rampardos</v>
      </c>
      <c r="Z24">
        <f t="shared" si="9"/>
        <v>8</v>
      </c>
      <c r="AA24">
        <f t="shared" si="10"/>
        <v>2</v>
      </c>
      <c r="AB24" t="str">
        <f t="shared" si="5"/>
        <v>Cranidos</v>
      </c>
    </row>
    <row r="25" spans="1:28" x14ac:dyDescent="0.25">
      <c r="A25" s="1">
        <v>409</v>
      </c>
      <c r="B25" s="3" t="s">
        <v>435</v>
      </c>
      <c r="C25" s="3" t="s">
        <v>779</v>
      </c>
      <c r="D25" s="7" t="s">
        <v>173</v>
      </c>
      <c r="F25" s="1">
        <v>97</v>
      </c>
      <c r="G25" s="1">
        <v>165</v>
      </c>
      <c r="H25" s="1">
        <v>60</v>
      </c>
      <c r="I25" s="1">
        <v>65</v>
      </c>
      <c r="J25" s="1">
        <v>50</v>
      </c>
      <c r="K25" s="1">
        <v>58</v>
      </c>
      <c r="L25" s="1" t="s">
        <v>812</v>
      </c>
      <c r="M25" s="1" t="s">
        <v>754</v>
      </c>
      <c r="N25" s="1" t="s">
        <v>753</v>
      </c>
      <c r="O25" s="5">
        <f t="shared" si="0"/>
        <v>11.22</v>
      </c>
      <c r="P25" s="5">
        <f t="shared" si="1"/>
        <v>7.6</v>
      </c>
      <c r="Q25" s="1">
        <f t="shared" si="6"/>
        <v>11</v>
      </c>
      <c r="R25" s="1">
        <f t="shared" si="2"/>
        <v>8</v>
      </c>
      <c r="S25" s="3">
        <f t="shared" si="3"/>
        <v>19</v>
      </c>
      <c r="T25" s="1">
        <f t="shared" si="4"/>
        <v>8</v>
      </c>
      <c r="U25" s="1" t="str">
        <f t="shared" si="7"/>
        <v>dragon</v>
      </c>
      <c r="V25" s="1" t="s">
        <v>97</v>
      </c>
      <c r="W25" s="1" t="s">
        <v>47</v>
      </c>
      <c r="AB25" t="str">
        <f t="shared" si="5"/>
        <v>Rampardos</v>
      </c>
    </row>
    <row r="26" spans="1:28" x14ac:dyDescent="0.25">
      <c r="A26" s="1">
        <v>410</v>
      </c>
      <c r="B26" s="3" t="s">
        <v>436</v>
      </c>
      <c r="C26" s="3" t="s">
        <v>779</v>
      </c>
      <c r="D26" s="7" t="s">
        <v>105</v>
      </c>
      <c r="F26" s="1">
        <v>30</v>
      </c>
      <c r="G26" s="1">
        <v>42</v>
      </c>
      <c r="H26" s="1">
        <v>118</v>
      </c>
      <c r="I26" s="1">
        <v>42</v>
      </c>
      <c r="J26" s="1">
        <v>88</v>
      </c>
      <c r="K26" s="1">
        <v>30</v>
      </c>
      <c r="L26" s="1" t="s">
        <v>813</v>
      </c>
      <c r="M26" s="1" t="s">
        <v>754</v>
      </c>
      <c r="N26" s="1" t="s">
        <v>753</v>
      </c>
      <c r="O26" s="5">
        <f t="shared" si="0"/>
        <v>3.72</v>
      </c>
      <c r="P26" s="5">
        <f t="shared" si="1"/>
        <v>6.65</v>
      </c>
      <c r="Q26" s="2">
        <v>5</v>
      </c>
      <c r="R26" s="2">
        <v>9</v>
      </c>
      <c r="S26" s="3">
        <f t="shared" si="3"/>
        <v>14</v>
      </c>
      <c r="T26" s="1">
        <f t="shared" si="4"/>
        <v>5</v>
      </c>
      <c r="U26" s="1" t="str">
        <f t="shared" si="7"/>
        <v>steel</v>
      </c>
      <c r="V26" s="1" t="s">
        <v>33</v>
      </c>
      <c r="X26" s="1" t="str">
        <f t="shared" si="8"/>
        <v>Bastiodon</v>
      </c>
      <c r="Z26">
        <f t="shared" si="9"/>
        <v>8</v>
      </c>
      <c r="AA26">
        <f t="shared" si="10"/>
        <v>2</v>
      </c>
      <c r="AB26" t="str">
        <f t="shared" si="5"/>
        <v>Shieldon</v>
      </c>
    </row>
    <row r="27" spans="1:28" x14ac:dyDescent="0.25">
      <c r="A27" s="1">
        <v>411</v>
      </c>
      <c r="B27" s="3" t="s">
        <v>437</v>
      </c>
      <c r="C27" s="3" t="s">
        <v>779</v>
      </c>
      <c r="D27" s="7" t="s">
        <v>105</v>
      </c>
      <c r="F27" s="1">
        <v>60</v>
      </c>
      <c r="G27" s="1">
        <v>52</v>
      </c>
      <c r="H27" s="1">
        <v>168</v>
      </c>
      <c r="I27" s="1">
        <v>47</v>
      </c>
      <c r="J27" s="1">
        <v>138</v>
      </c>
      <c r="K27" s="1">
        <v>30</v>
      </c>
      <c r="L27" s="1" t="s">
        <v>813</v>
      </c>
      <c r="M27" s="1" t="s">
        <v>754</v>
      </c>
      <c r="N27" s="1" t="s">
        <v>753</v>
      </c>
      <c r="O27" s="5">
        <f t="shared" si="0"/>
        <v>4.2700000000000005</v>
      </c>
      <c r="P27" s="5">
        <f t="shared" si="1"/>
        <v>10.65</v>
      </c>
      <c r="Q27" s="2">
        <v>8</v>
      </c>
      <c r="R27" s="1">
        <f t="shared" si="2"/>
        <v>11</v>
      </c>
      <c r="S27" s="3">
        <f t="shared" si="3"/>
        <v>19</v>
      </c>
      <c r="T27" s="1">
        <f t="shared" si="4"/>
        <v>8</v>
      </c>
      <c r="U27" s="1" t="str">
        <f t="shared" si="7"/>
        <v>steel</v>
      </c>
      <c r="V27" s="1" t="s">
        <v>97</v>
      </c>
      <c r="W27" s="1" t="s">
        <v>47</v>
      </c>
      <c r="AB27" t="str">
        <f t="shared" si="5"/>
        <v>Bastiodon</v>
      </c>
    </row>
    <row r="28" spans="1:28" x14ac:dyDescent="0.25">
      <c r="A28" s="1">
        <v>412</v>
      </c>
      <c r="B28" s="3" t="s">
        <v>438</v>
      </c>
      <c r="C28" s="3"/>
      <c r="D28" s="6" t="s">
        <v>26</v>
      </c>
      <c r="F28" s="1">
        <v>40</v>
      </c>
      <c r="G28" s="1">
        <v>29</v>
      </c>
      <c r="H28" s="1">
        <v>45</v>
      </c>
      <c r="I28" s="1">
        <v>29</v>
      </c>
      <c r="J28" s="1">
        <v>45</v>
      </c>
      <c r="K28" s="1">
        <v>36</v>
      </c>
      <c r="L28" s="1" t="s">
        <v>814</v>
      </c>
      <c r="M28" s="1" t="s">
        <v>751</v>
      </c>
      <c r="N28" s="1" t="s">
        <v>753</v>
      </c>
      <c r="O28" s="5">
        <f t="shared" si="0"/>
        <v>3.1799999999999997</v>
      </c>
      <c r="P28" s="5">
        <f t="shared" si="1"/>
        <v>4.25</v>
      </c>
      <c r="Q28" s="1">
        <f t="shared" si="6"/>
        <v>3</v>
      </c>
      <c r="R28" s="1">
        <f t="shared" si="2"/>
        <v>4</v>
      </c>
      <c r="S28" s="1">
        <f t="shared" si="3"/>
        <v>7</v>
      </c>
      <c r="T28" s="1">
        <f t="shared" si="4"/>
        <v>2</v>
      </c>
      <c r="U28" s="1" t="str">
        <f t="shared" si="7"/>
        <v>bug</v>
      </c>
      <c r="V28" s="1" t="s">
        <v>33</v>
      </c>
      <c r="X28" s="1" t="s">
        <v>927</v>
      </c>
      <c r="Y28" s="1" t="s">
        <v>924</v>
      </c>
      <c r="Z28">
        <f t="shared" si="9"/>
        <v>3</v>
      </c>
      <c r="AA28">
        <f t="shared" si="10"/>
        <v>1</v>
      </c>
      <c r="AB28" t="str">
        <f t="shared" si="5"/>
        <v>Burmy</v>
      </c>
    </row>
    <row r="29" spans="1:28" x14ac:dyDescent="0.25">
      <c r="A29" s="1">
        <v>413</v>
      </c>
      <c r="B29" s="3" t="s">
        <v>439</v>
      </c>
      <c r="C29" s="3"/>
      <c r="D29" s="6" t="s">
        <v>26</v>
      </c>
      <c r="E29" s="6" t="s">
        <v>12</v>
      </c>
      <c r="F29" s="1">
        <v>60</v>
      </c>
      <c r="G29" s="1">
        <v>69</v>
      </c>
      <c r="H29" s="1">
        <v>95</v>
      </c>
      <c r="I29" s="1">
        <v>69</v>
      </c>
      <c r="J29" s="1">
        <v>95</v>
      </c>
      <c r="K29" s="1">
        <v>36</v>
      </c>
      <c r="L29" s="1" t="s">
        <v>814</v>
      </c>
      <c r="M29" s="1" t="s">
        <v>751</v>
      </c>
      <c r="N29" s="1" t="s">
        <v>753</v>
      </c>
      <c r="O29" s="5">
        <f t="shared" si="0"/>
        <v>5.58</v>
      </c>
      <c r="P29" s="5">
        <f t="shared" si="1"/>
        <v>7.75</v>
      </c>
      <c r="Q29" s="1">
        <f t="shared" si="6"/>
        <v>6</v>
      </c>
      <c r="R29" s="1">
        <f t="shared" si="2"/>
        <v>8</v>
      </c>
      <c r="S29" s="1">
        <f t="shared" si="3"/>
        <v>14</v>
      </c>
      <c r="T29" s="1">
        <f t="shared" si="4"/>
        <v>5</v>
      </c>
      <c r="U29" s="1" t="str">
        <f t="shared" si="7"/>
        <v>bug</v>
      </c>
      <c r="V29" s="1" t="str">
        <f t="shared" si="11"/>
        <v>grass</v>
      </c>
      <c r="W29" s="1" t="s">
        <v>85</v>
      </c>
      <c r="AB29" t="str">
        <f t="shared" si="5"/>
        <v>Wormadam</v>
      </c>
    </row>
    <row r="30" spans="1:28" x14ac:dyDescent="0.25">
      <c r="A30" s="1">
        <v>414</v>
      </c>
      <c r="B30" s="3" t="s">
        <v>440</v>
      </c>
      <c r="C30" s="3"/>
      <c r="D30" s="6" t="s">
        <v>26</v>
      </c>
      <c r="E30" s="6" t="s">
        <v>20</v>
      </c>
      <c r="F30" s="1">
        <v>70</v>
      </c>
      <c r="G30" s="1">
        <v>94</v>
      </c>
      <c r="H30" s="1">
        <v>50</v>
      </c>
      <c r="I30" s="1">
        <v>94</v>
      </c>
      <c r="J30" s="1">
        <v>50</v>
      </c>
      <c r="K30" s="1">
        <v>66</v>
      </c>
      <c r="L30" s="1" t="s">
        <v>815</v>
      </c>
      <c r="M30" s="1" t="s">
        <v>751</v>
      </c>
      <c r="N30" s="1" t="s">
        <v>753</v>
      </c>
      <c r="O30" s="5">
        <f t="shared" si="0"/>
        <v>8.2800000000000011</v>
      </c>
      <c r="P30" s="5">
        <f t="shared" si="1"/>
        <v>6</v>
      </c>
      <c r="Q30" s="1">
        <f t="shared" si="6"/>
        <v>8</v>
      </c>
      <c r="R30" s="1">
        <f t="shared" si="2"/>
        <v>6</v>
      </c>
      <c r="S30" s="1">
        <f t="shared" si="3"/>
        <v>14</v>
      </c>
      <c r="T30" s="1">
        <f t="shared" si="4"/>
        <v>5</v>
      </c>
      <c r="U30" s="1" t="str">
        <f t="shared" si="7"/>
        <v>bug</v>
      </c>
      <c r="V30" s="1" t="str">
        <f t="shared" si="11"/>
        <v>flying</v>
      </c>
      <c r="W30" s="1" t="s">
        <v>117</v>
      </c>
      <c r="AB30" t="str">
        <f t="shared" si="5"/>
        <v>Mothim</v>
      </c>
    </row>
    <row r="31" spans="1:28" x14ac:dyDescent="0.25">
      <c r="A31" s="1">
        <v>415</v>
      </c>
      <c r="B31" s="3" t="s">
        <v>441</v>
      </c>
      <c r="C31" s="3"/>
      <c r="D31" s="6" t="s">
        <v>26</v>
      </c>
      <c r="E31" s="6" t="s">
        <v>20</v>
      </c>
      <c r="F31" s="1">
        <v>30</v>
      </c>
      <c r="G31" s="1">
        <v>30</v>
      </c>
      <c r="H31" s="1">
        <v>42</v>
      </c>
      <c r="I31" s="1">
        <v>30</v>
      </c>
      <c r="J31" s="1">
        <v>42</v>
      </c>
      <c r="K31" s="1">
        <v>70</v>
      </c>
      <c r="L31" s="1" t="s">
        <v>816</v>
      </c>
      <c r="M31" s="1" t="s">
        <v>751</v>
      </c>
      <c r="N31" s="1" t="s">
        <v>753</v>
      </c>
      <c r="O31" s="5">
        <f t="shared" si="0"/>
        <v>4.5999999999999996</v>
      </c>
      <c r="P31" s="5">
        <f t="shared" si="1"/>
        <v>3.6</v>
      </c>
      <c r="Q31" s="1">
        <f t="shared" si="6"/>
        <v>5</v>
      </c>
      <c r="R31" s="1">
        <f t="shared" si="2"/>
        <v>4</v>
      </c>
      <c r="S31" s="1">
        <f t="shared" si="3"/>
        <v>9</v>
      </c>
      <c r="T31" s="1">
        <f t="shared" si="4"/>
        <v>3</v>
      </c>
      <c r="U31" s="1" t="str">
        <f t="shared" si="7"/>
        <v>bug</v>
      </c>
      <c r="V31" s="1" t="str">
        <f t="shared" si="11"/>
        <v>flying</v>
      </c>
      <c r="X31" s="1" t="str">
        <f t="shared" si="8"/>
        <v>Vespiquen</v>
      </c>
      <c r="Z31">
        <f t="shared" si="9"/>
        <v>5</v>
      </c>
      <c r="AA31">
        <f t="shared" si="10"/>
        <v>1</v>
      </c>
      <c r="AB31" t="str">
        <f t="shared" si="5"/>
        <v>Combee</v>
      </c>
    </row>
    <row r="32" spans="1:28" x14ac:dyDescent="0.25">
      <c r="A32" s="1">
        <v>416</v>
      </c>
      <c r="B32" s="3" t="s">
        <v>442</v>
      </c>
      <c r="C32" s="3"/>
      <c r="D32" s="6" t="s">
        <v>26</v>
      </c>
      <c r="E32" s="6" t="s">
        <v>20</v>
      </c>
      <c r="F32" s="1">
        <v>70</v>
      </c>
      <c r="G32" s="1">
        <v>80</v>
      </c>
      <c r="H32" s="1">
        <v>102</v>
      </c>
      <c r="I32" s="1">
        <v>80</v>
      </c>
      <c r="J32" s="1">
        <v>102</v>
      </c>
      <c r="K32" s="1">
        <v>40</v>
      </c>
      <c r="L32" s="1" t="s">
        <v>817</v>
      </c>
      <c r="M32" s="1" t="s">
        <v>751</v>
      </c>
      <c r="N32" s="1" t="s">
        <v>753</v>
      </c>
      <c r="O32" s="5">
        <f t="shared" si="0"/>
        <v>6.4</v>
      </c>
      <c r="P32" s="5">
        <f t="shared" si="1"/>
        <v>8.6</v>
      </c>
      <c r="Q32" s="1">
        <f t="shared" si="6"/>
        <v>6</v>
      </c>
      <c r="R32" s="1">
        <f t="shared" si="2"/>
        <v>9</v>
      </c>
      <c r="S32" s="1">
        <f t="shared" si="3"/>
        <v>15</v>
      </c>
      <c r="T32" s="1">
        <f t="shared" si="4"/>
        <v>6</v>
      </c>
      <c r="U32" s="1" t="str">
        <f t="shared" si="7"/>
        <v>bug</v>
      </c>
      <c r="V32" s="1" t="str">
        <f t="shared" si="11"/>
        <v>flying</v>
      </c>
      <c r="W32" s="1" t="s">
        <v>13</v>
      </c>
      <c r="AB32" t="str">
        <f t="shared" si="5"/>
        <v>Vespiquen</v>
      </c>
    </row>
    <row r="33" spans="1:28" x14ac:dyDescent="0.25">
      <c r="A33" s="1">
        <v>417</v>
      </c>
      <c r="B33" s="3" t="s">
        <v>443</v>
      </c>
      <c r="C33" s="3"/>
      <c r="D33" s="6" t="s">
        <v>44</v>
      </c>
      <c r="F33" s="1">
        <v>60</v>
      </c>
      <c r="G33" s="1">
        <v>45</v>
      </c>
      <c r="H33" s="1">
        <v>70</v>
      </c>
      <c r="I33" s="1">
        <v>45</v>
      </c>
      <c r="J33" s="1">
        <v>90</v>
      </c>
      <c r="K33" s="1">
        <v>95</v>
      </c>
      <c r="L33" s="1" t="s">
        <v>818</v>
      </c>
      <c r="M33" s="1" t="s">
        <v>751</v>
      </c>
      <c r="N33" s="1" t="s">
        <v>753</v>
      </c>
      <c r="O33" s="5">
        <f t="shared" si="0"/>
        <v>6.5</v>
      </c>
      <c r="P33" s="5">
        <f t="shared" si="1"/>
        <v>7</v>
      </c>
      <c r="Q33" s="1">
        <f t="shared" si="6"/>
        <v>7</v>
      </c>
      <c r="R33" s="1">
        <f t="shared" si="2"/>
        <v>7</v>
      </c>
      <c r="S33" s="1">
        <f t="shared" si="3"/>
        <v>14</v>
      </c>
      <c r="T33" s="1">
        <f t="shared" si="4"/>
        <v>5</v>
      </c>
      <c r="U33" s="1" t="str">
        <f t="shared" si="7"/>
        <v>electric</v>
      </c>
      <c r="V33" s="1" t="s">
        <v>33</v>
      </c>
      <c r="W33" s="1" t="s">
        <v>26</v>
      </c>
      <c r="AB33" t="str">
        <f t="shared" si="5"/>
        <v>Pachirisu</v>
      </c>
    </row>
    <row r="34" spans="1:28" x14ac:dyDescent="0.25">
      <c r="A34" s="1">
        <v>418</v>
      </c>
      <c r="B34" s="3" t="s">
        <v>444</v>
      </c>
      <c r="C34" s="3"/>
      <c r="D34" s="6" t="s">
        <v>22</v>
      </c>
      <c r="F34" s="1">
        <v>55</v>
      </c>
      <c r="G34" s="1">
        <v>65</v>
      </c>
      <c r="H34" s="1">
        <v>35</v>
      </c>
      <c r="I34" s="1">
        <v>60</v>
      </c>
      <c r="J34" s="1">
        <v>30</v>
      </c>
      <c r="K34" s="1">
        <v>85</v>
      </c>
      <c r="L34" s="1" t="s">
        <v>819</v>
      </c>
      <c r="M34" s="1" t="s">
        <v>756</v>
      </c>
      <c r="N34" s="1" t="s">
        <v>753</v>
      </c>
      <c r="O34" s="5">
        <f t="shared" ref="O34:O65" si="12">(0.4*K34 + 0.5*MAX(G34,I34)+0.1*MIN(G34,I34)) / 10</f>
        <v>7.25</v>
      </c>
      <c r="P34" s="5">
        <f t="shared" ref="P34:P65" si="13">(0.5*F34 + 0.25*H34 + 0.25*J34)/10</f>
        <v>4.375</v>
      </c>
      <c r="Q34" s="1">
        <f t="shared" si="6"/>
        <v>7</v>
      </c>
      <c r="R34" s="1">
        <f t="shared" ref="R34:R64" si="14">ROUND(P34, 0)</f>
        <v>4</v>
      </c>
      <c r="S34" s="1">
        <f t="shared" ref="S34:S65" si="15">Q34+R34</f>
        <v>11</v>
      </c>
      <c r="T34" s="1">
        <f t="shared" ref="T34:T65" si="16">ROUND((S34-4) / 2, 0)</f>
        <v>4</v>
      </c>
      <c r="U34" s="1" t="str">
        <f t="shared" si="7"/>
        <v>water</v>
      </c>
      <c r="V34" s="1" t="s">
        <v>33</v>
      </c>
      <c r="X34" s="1" t="str">
        <f t="shared" si="8"/>
        <v>Floatzel</v>
      </c>
      <c r="Z34">
        <f t="shared" si="9"/>
        <v>6</v>
      </c>
      <c r="AA34">
        <f t="shared" si="10"/>
        <v>2</v>
      </c>
      <c r="AB34" t="str">
        <f t="shared" si="5"/>
        <v>Buizel</v>
      </c>
    </row>
    <row r="35" spans="1:28" x14ac:dyDescent="0.25">
      <c r="A35" s="1">
        <v>419</v>
      </c>
      <c r="B35" s="3" t="s">
        <v>445</v>
      </c>
      <c r="C35" s="3"/>
      <c r="D35" s="6" t="s">
        <v>22</v>
      </c>
      <c r="F35" s="1">
        <v>85</v>
      </c>
      <c r="G35" s="1">
        <v>105</v>
      </c>
      <c r="H35" s="1">
        <v>55</v>
      </c>
      <c r="I35" s="1">
        <v>85</v>
      </c>
      <c r="J35" s="1">
        <v>50</v>
      </c>
      <c r="K35" s="1">
        <v>115</v>
      </c>
      <c r="L35" s="1" t="s">
        <v>819</v>
      </c>
      <c r="M35" s="1" t="s">
        <v>756</v>
      </c>
      <c r="N35" s="1" t="s">
        <v>753</v>
      </c>
      <c r="O35" s="5">
        <f t="shared" si="12"/>
        <v>10.7</v>
      </c>
      <c r="P35" s="5">
        <f t="shared" si="13"/>
        <v>6.875</v>
      </c>
      <c r="Q35" s="1">
        <f t="shared" ref="Q35:Q66" si="17">ROUND(O35, 0)</f>
        <v>11</v>
      </c>
      <c r="R35" s="1">
        <f t="shared" si="14"/>
        <v>7</v>
      </c>
      <c r="S35" s="1">
        <f t="shared" si="15"/>
        <v>18</v>
      </c>
      <c r="T35" s="1">
        <f t="shared" si="16"/>
        <v>7</v>
      </c>
      <c r="U35" s="1" t="str">
        <f t="shared" si="7"/>
        <v>water</v>
      </c>
      <c r="V35" s="1" t="s">
        <v>48</v>
      </c>
      <c r="W35" s="1" t="s">
        <v>33</v>
      </c>
      <c r="AB35" t="str">
        <f t="shared" si="5"/>
        <v>Floatzel</v>
      </c>
    </row>
    <row r="36" spans="1:28" x14ac:dyDescent="0.25">
      <c r="A36" s="1">
        <v>420</v>
      </c>
      <c r="B36" s="3" t="s">
        <v>446</v>
      </c>
      <c r="C36" s="3"/>
      <c r="D36" s="6" t="s">
        <v>12</v>
      </c>
      <c r="F36" s="1">
        <v>45</v>
      </c>
      <c r="G36" s="1">
        <v>35</v>
      </c>
      <c r="H36" s="1">
        <v>45</v>
      </c>
      <c r="I36" s="1">
        <v>62</v>
      </c>
      <c r="J36" s="1">
        <v>53</v>
      </c>
      <c r="K36" s="1">
        <v>35</v>
      </c>
      <c r="L36" s="1" t="s">
        <v>820</v>
      </c>
      <c r="M36" s="1" t="s">
        <v>751</v>
      </c>
      <c r="N36" s="1" t="s">
        <v>755</v>
      </c>
      <c r="O36" s="5">
        <f t="shared" si="12"/>
        <v>4.8499999999999996</v>
      </c>
      <c r="P36" s="5">
        <f t="shared" si="13"/>
        <v>4.7</v>
      </c>
      <c r="Q36" s="1">
        <f t="shared" si="17"/>
        <v>5</v>
      </c>
      <c r="R36" s="1">
        <f t="shared" si="14"/>
        <v>5</v>
      </c>
      <c r="S36" s="1">
        <f t="shared" si="15"/>
        <v>10</v>
      </c>
      <c r="T36" s="1">
        <f t="shared" si="16"/>
        <v>3</v>
      </c>
      <c r="U36" s="1" t="str">
        <f t="shared" si="7"/>
        <v>grass</v>
      </c>
      <c r="V36" s="1" t="s">
        <v>33</v>
      </c>
      <c r="X36" s="1" t="str">
        <f t="shared" si="8"/>
        <v>Cherrim</v>
      </c>
      <c r="Z36">
        <f t="shared" si="9"/>
        <v>5</v>
      </c>
      <c r="AA36">
        <f t="shared" si="10"/>
        <v>1</v>
      </c>
      <c r="AB36" t="str">
        <f t="shared" si="5"/>
        <v>Cherubi</v>
      </c>
    </row>
    <row r="37" spans="1:28" x14ac:dyDescent="0.25">
      <c r="A37" s="1">
        <v>421</v>
      </c>
      <c r="B37" s="3" t="s">
        <v>447</v>
      </c>
      <c r="C37" s="3"/>
      <c r="D37" s="6" t="s">
        <v>12</v>
      </c>
      <c r="F37" s="1">
        <v>70</v>
      </c>
      <c r="G37" s="1">
        <v>60</v>
      </c>
      <c r="H37" s="1">
        <v>70</v>
      </c>
      <c r="I37" s="1">
        <v>87</v>
      </c>
      <c r="J37" s="1">
        <v>78</v>
      </c>
      <c r="K37" s="1">
        <v>85</v>
      </c>
      <c r="L37" s="1" t="s">
        <v>821</v>
      </c>
      <c r="M37" s="1" t="s">
        <v>751</v>
      </c>
      <c r="N37" s="1" t="s">
        <v>755</v>
      </c>
      <c r="O37" s="5">
        <f t="shared" si="12"/>
        <v>8.35</v>
      </c>
      <c r="P37" s="5">
        <f t="shared" si="13"/>
        <v>7.2</v>
      </c>
      <c r="Q37" s="1">
        <f t="shared" si="17"/>
        <v>8</v>
      </c>
      <c r="R37" s="1">
        <f t="shared" si="14"/>
        <v>7</v>
      </c>
      <c r="S37" s="1">
        <f t="shared" si="15"/>
        <v>15</v>
      </c>
      <c r="T37" s="1">
        <f t="shared" si="16"/>
        <v>6</v>
      </c>
      <c r="U37" s="1" t="str">
        <f t="shared" si="7"/>
        <v>grass</v>
      </c>
      <c r="V37" s="1" t="s">
        <v>55</v>
      </c>
      <c r="W37" s="1" t="s">
        <v>33</v>
      </c>
      <c r="AB37" t="str">
        <f t="shared" si="5"/>
        <v>Cherrim</v>
      </c>
    </row>
    <row r="38" spans="1:28" x14ac:dyDescent="0.25">
      <c r="A38" s="1">
        <v>422</v>
      </c>
      <c r="B38" s="3" t="s">
        <v>777</v>
      </c>
      <c r="C38" s="3" t="s">
        <v>782</v>
      </c>
      <c r="D38" s="6" t="s">
        <v>22</v>
      </c>
      <c r="F38" s="1">
        <v>76</v>
      </c>
      <c r="G38" s="1">
        <v>48</v>
      </c>
      <c r="H38" s="1">
        <v>48</v>
      </c>
      <c r="I38" s="1">
        <v>57</v>
      </c>
      <c r="J38" s="1">
        <v>62</v>
      </c>
      <c r="K38" s="1">
        <v>34</v>
      </c>
      <c r="L38" s="1" t="s">
        <v>822</v>
      </c>
      <c r="M38" s="1" t="s">
        <v>756</v>
      </c>
      <c r="N38" s="1" t="s">
        <v>752</v>
      </c>
      <c r="O38" s="5">
        <f t="shared" si="12"/>
        <v>4.6900000000000004</v>
      </c>
      <c r="P38" s="5">
        <f t="shared" si="13"/>
        <v>6.55</v>
      </c>
      <c r="Q38" s="1">
        <f t="shared" si="17"/>
        <v>5</v>
      </c>
      <c r="R38" s="1">
        <f t="shared" si="14"/>
        <v>7</v>
      </c>
      <c r="S38" s="1">
        <f t="shared" si="15"/>
        <v>12</v>
      </c>
      <c r="T38" s="1">
        <f t="shared" si="16"/>
        <v>4</v>
      </c>
      <c r="U38" s="1" t="str">
        <f t="shared" si="7"/>
        <v>water</v>
      </c>
      <c r="V38" s="1" t="s">
        <v>33</v>
      </c>
      <c r="X38" t="s">
        <v>916</v>
      </c>
      <c r="Y38"/>
      <c r="Z38">
        <f t="shared" si="9"/>
        <v>4</v>
      </c>
      <c r="AA38">
        <f t="shared" si="10"/>
        <v>1</v>
      </c>
      <c r="AB38" t="s">
        <v>915</v>
      </c>
    </row>
    <row r="39" spans="1:28" x14ac:dyDescent="0.25">
      <c r="A39" s="1">
        <v>423</v>
      </c>
      <c r="B39" s="3" t="s">
        <v>778</v>
      </c>
      <c r="C39" s="3" t="s">
        <v>782</v>
      </c>
      <c r="D39" s="6" t="s">
        <v>22</v>
      </c>
      <c r="E39" s="6" t="s">
        <v>47</v>
      </c>
      <c r="F39" s="1">
        <v>111</v>
      </c>
      <c r="G39" s="1">
        <v>83</v>
      </c>
      <c r="H39" s="1">
        <v>68</v>
      </c>
      <c r="I39" s="1">
        <v>92</v>
      </c>
      <c r="J39" s="1">
        <v>82</v>
      </c>
      <c r="K39" s="1">
        <v>39</v>
      </c>
      <c r="L39" s="1" t="s">
        <v>822</v>
      </c>
      <c r="M39" s="1" t="s">
        <v>756</v>
      </c>
      <c r="N39" s="1" t="s">
        <v>752</v>
      </c>
      <c r="O39" s="5">
        <f t="shared" si="12"/>
        <v>6.99</v>
      </c>
      <c r="P39" s="5">
        <f t="shared" si="13"/>
        <v>9.3000000000000007</v>
      </c>
      <c r="Q39" s="1">
        <f t="shared" si="17"/>
        <v>7</v>
      </c>
      <c r="R39" s="1">
        <f t="shared" si="14"/>
        <v>9</v>
      </c>
      <c r="S39" s="1">
        <f t="shared" si="15"/>
        <v>16</v>
      </c>
      <c r="T39" s="1">
        <f t="shared" si="16"/>
        <v>6</v>
      </c>
      <c r="U39" s="1" t="str">
        <f t="shared" si="7"/>
        <v>water</v>
      </c>
      <c r="V39" s="1" t="str">
        <f t="shared" si="11"/>
        <v>ground</v>
      </c>
      <c r="W39" s="1" t="s">
        <v>48</v>
      </c>
      <c r="AB39" t="s">
        <v>916</v>
      </c>
    </row>
    <row r="40" spans="1:28" x14ac:dyDescent="0.25">
      <c r="A40" s="1">
        <v>422</v>
      </c>
      <c r="B40" s="3" t="s">
        <v>777</v>
      </c>
      <c r="C40" s="3" t="s">
        <v>783</v>
      </c>
      <c r="D40" s="6" t="s">
        <v>22</v>
      </c>
      <c r="F40" s="1">
        <v>76</v>
      </c>
      <c r="G40" s="1">
        <v>48</v>
      </c>
      <c r="H40" s="1">
        <v>48</v>
      </c>
      <c r="I40" s="1">
        <v>57</v>
      </c>
      <c r="J40" s="1">
        <v>62</v>
      </c>
      <c r="K40" s="1">
        <v>34</v>
      </c>
      <c r="L40" s="1" t="s">
        <v>822</v>
      </c>
      <c r="M40" s="1" t="s">
        <v>756</v>
      </c>
      <c r="N40" s="1" t="s">
        <v>755</v>
      </c>
      <c r="O40" s="5">
        <f t="shared" si="12"/>
        <v>4.6900000000000004</v>
      </c>
      <c r="P40" s="5">
        <f t="shared" si="13"/>
        <v>6.55</v>
      </c>
      <c r="Q40" s="1">
        <f t="shared" si="17"/>
        <v>5</v>
      </c>
      <c r="R40" s="1">
        <f t="shared" si="14"/>
        <v>7</v>
      </c>
      <c r="S40" s="1">
        <f t="shared" si="15"/>
        <v>12</v>
      </c>
      <c r="T40" s="1">
        <f t="shared" si="16"/>
        <v>4</v>
      </c>
      <c r="U40" s="1" t="str">
        <f t="shared" si="7"/>
        <v>water</v>
      </c>
      <c r="V40" s="1" t="s">
        <v>33</v>
      </c>
      <c r="X40" t="s">
        <v>918</v>
      </c>
      <c r="Y40"/>
      <c r="Z40">
        <f t="shared" si="9"/>
        <v>4</v>
      </c>
      <c r="AA40">
        <f t="shared" si="10"/>
        <v>1</v>
      </c>
      <c r="AB40" t="s">
        <v>917</v>
      </c>
    </row>
    <row r="41" spans="1:28" x14ac:dyDescent="0.25">
      <c r="A41" s="1">
        <v>423</v>
      </c>
      <c r="B41" s="3" t="s">
        <v>778</v>
      </c>
      <c r="C41" s="3" t="s">
        <v>783</v>
      </c>
      <c r="D41" s="6" t="s">
        <v>22</v>
      </c>
      <c r="E41" s="6" t="s">
        <v>47</v>
      </c>
      <c r="F41" s="1">
        <v>111</v>
      </c>
      <c r="G41" s="1">
        <v>83</v>
      </c>
      <c r="H41" s="1">
        <v>68</v>
      </c>
      <c r="I41" s="1">
        <v>92</v>
      </c>
      <c r="J41" s="1">
        <v>82</v>
      </c>
      <c r="K41" s="1">
        <v>39</v>
      </c>
      <c r="L41" s="1" t="s">
        <v>822</v>
      </c>
      <c r="M41" s="1" t="s">
        <v>756</v>
      </c>
      <c r="N41" s="1" t="s">
        <v>755</v>
      </c>
      <c r="O41" s="5">
        <f t="shared" si="12"/>
        <v>6.99</v>
      </c>
      <c r="P41" s="5">
        <f t="shared" si="13"/>
        <v>9.3000000000000007</v>
      </c>
      <c r="Q41" s="1">
        <f t="shared" si="17"/>
        <v>7</v>
      </c>
      <c r="R41" s="1">
        <f t="shared" si="14"/>
        <v>9</v>
      </c>
      <c r="S41" s="1">
        <f t="shared" si="15"/>
        <v>16</v>
      </c>
      <c r="T41" s="1">
        <f t="shared" si="16"/>
        <v>6</v>
      </c>
      <c r="U41" s="1" t="str">
        <f t="shared" si="7"/>
        <v>water</v>
      </c>
      <c r="V41" s="1" t="str">
        <f t="shared" si="11"/>
        <v>ground</v>
      </c>
      <c r="W41" s="1" t="s">
        <v>17</v>
      </c>
      <c r="AB41" t="s">
        <v>918</v>
      </c>
    </row>
    <row r="42" spans="1:28" x14ac:dyDescent="0.25">
      <c r="A42" s="1">
        <v>190</v>
      </c>
      <c r="B42" s="3" t="s">
        <v>216</v>
      </c>
      <c r="C42" s="3"/>
      <c r="D42" s="6" t="s">
        <v>33</v>
      </c>
      <c r="F42" s="1">
        <v>55</v>
      </c>
      <c r="G42" s="1">
        <v>70</v>
      </c>
      <c r="H42" s="1">
        <v>55</v>
      </c>
      <c r="I42" s="1">
        <v>40</v>
      </c>
      <c r="J42" s="1">
        <v>55</v>
      </c>
      <c r="K42" s="1">
        <v>85</v>
      </c>
      <c r="L42" s="1" t="s">
        <v>823</v>
      </c>
      <c r="M42" s="1" t="s">
        <v>751</v>
      </c>
      <c r="N42" s="1" t="s">
        <v>753</v>
      </c>
      <c r="O42" s="5">
        <f t="shared" si="12"/>
        <v>7.3</v>
      </c>
      <c r="P42" s="5">
        <f t="shared" si="13"/>
        <v>5.5</v>
      </c>
      <c r="Q42" s="1">
        <f t="shared" si="17"/>
        <v>7</v>
      </c>
      <c r="R42" s="1">
        <f t="shared" si="14"/>
        <v>6</v>
      </c>
      <c r="S42" s="1">
        <f t="shared" si="15"/>
        <v>13</v>
      </c>
      <c r="T42" s="1">
        <f t="shared" si="16"/>
        <v>5</v>
      </c>
      <c r="U42" s="1" t="str">
        <f t="shared" si="7"/>
        <v>normal</v>
      </c>
      <c r="V42" s="1" t="s">
        <v>77</v>
      </c>
      <c r="X42" s="1" t="str">
        <f t="shared" si="8"/>
        <v>Ambipom</v>
      </c>
      <c r="Z42">
        <f t="shared" si="9"/>
        <v>5</v>
      </c>
      <c r="AA42">
        <f t="shared" si="10"/>
        <v>2</v>
      </c>
      <c r="AB42" t="str">
        <f t="shared" ref="AB42:AB66" si="18">B42</f>
        <v>Aipom</v>
      </c>
    </row>
    <row r="43" spans="1:28" x14ac:dyDescent="0.25">
      <c r="A43" s="1">
        <v>424</v>
      </c>
      <c r="B43" s="3" t="s">
        <v>448</v>
      </c>
      <c r="C43" s="3"/>
      <c r="D43" s="6" t="s">
        <v>33</v>
      </c>
      <c r="F43" s="1">
        <v>75</v>
      </c>
      <c r="G43" s="1">
        <v>100</v>
      </c>
      <c r="H43" s="1">
        <v>66</v>
      </c>
      <c r="I43" s="1">
        <v>60</v>
      </c>
      <c r="J43" s="1">
        <v>66</v>
      </c>
      <c r="K43" s="1">
        <v>115</v>
      </c>
      <c r="L43" s="1" t="s">
        <v>823</v>
      </c>
      <c r="M43" s="1" t="s">
        <v>751</v>
      </c>
      <c r="N43" s="1" t="s">
        <v>753</v>
      </c>
      <c r="O43" s="5">
        <f t="shared" si="12"/>
        <v>10.199999999999999</v>
      </c>
      <c r="P43" s="5">
        <f t="shared" si="13"/>
        <v>7.05</v>
      </c>
      <c r="Q43" s="1">
        <f t="shared" si="17"/>
        <v>10</v>
      </c>
      <c r="R43" s="1">
        <f t="shared" si="14"/>
        <v>7</v>
      </c>
      <c r="S43" s="1">
        <f t="shared" si="15"/>
        <v>17</v>
      </c>
      <c r="T43" s="1">
        <f t="shared" si="16"/>
        <v>7</v>
      </c>
      <c r="U43" s="1" t="str">
        <f t="shared" si="7"/>
        <v>normal</v>
      </c>
      <c r="V43" s="1" t="s">
        <v>77</v>
      </c>
      <c r="W43" s="1" t="s">
        <v>37</v>
      </c>
      <c r="AB43" t="str">
        <f t="shared" si="18"/>
        <v>Ambipom</v>
      </c>
    </row>
    <row r="44" spans="1:28" x14ac:dyDescent="0.25">
      <c r="A44" s="1">
        <v>425</v>
      </c>
      <c r="B44" s="3" t="s">
        <v>449</v>
      </c>
      <c r="C44" s="3"/>
      <c r="D44" s="6" t="s">
        <v>117</v>
      </c>
      <c r="E44" s="6" t="s">
        <v>20</v>
      </c>
      <c r="F44" s="1">
        <v>90</v>
      </c>
      <c r="G44" s="1">
        <v>50</v>
      </c>
      <c r="H44" s="1">
        <v>34</v>
      </c>
      <c r="I44" s="1">
        <v>60</v>
      </c>
      <c r="J44" s="1">
        <v>44</v>
      </c>
      <c r="K44" s="1">
        <v>70</v>
      </c>
      <c r="L44" s="1" t="s">
        <v>824</v>
      </c>
      <c r="M44" s="1" t="s">
        <v>754</v>
      </c>
      <c r="N44" s="1" t="s">
        <v>753</v>
      </c>
      <c r="O44" s="5">
        <f t="shared" si="12"/>
        <v>6.3</v>
      </c>
      <c r="P44" s="5">
        <f t="shared" si="13"/>
        <v>6.45</v>
      </c>
      <c r="Q44" s="1">
        <f t="shared" si="17"/>
        <v>6</v>
      </c>
      <c r="R44" s="1">
        <f t="shared" si="14"/>
        <v>6</v>
      </c>
      <c r="S44" s="1">
        <f t="shared" si="15"/>
        <v>12</v>
      </c>
      <c r="T44" s="1">
        <f t="shared" si="16"/>
        <v>4</v>
      </c>
      <c r="U44" s="1" t="str">
        <f t="shared" si="7"/>
        <v>ghost</v>
      </c>
      <c r="V44" s="1" t="str">
        <f t="shared" si="11"/>
        <v>flying</v>
      </c>
      <c r="X44" s="1" t="str">
        <f t="shared" si="8"/>
        <v>Drifblim</v>
      </c>
      <c r="Z44">
        <f t="shared" si="9"/>
        <v>9</v>
      </c>
      <c r="AA44">
        <f t="shared" si="10"/>
        <v>2</v>
      </c>
      <c r="AB44" t="str">
        <f t="shared" si="18"/>
        <v>Drifloon</v>
      </c>
    </row>
    <row r="45" spans="1:28" x14ac:dyDescent="0.25">
      <c r="A45" s="1">
        <v>426</v>
      </c>
      <c r="B45" s="3" t="s">
        <v>450</v>
      </c>
      <c r="C45" s="3"/>
      <c r="D45" s="6" t="s">
        <v>117</v>
      </c>
      <c r="E45" s="6" t="s">
        <v>20</v>
      </c>
      <c r="F45" s="1">
        <v>150</v>
      </c>
      <c r="G45" s="1">
        <v>80</v>
      </c>
      <c r="H45" s="1">
        <v>44</v>
      </c>
      <c r="I45" s="1">
        <v>90</v>
      </c>
      <c r="J45" s="1">
        <v>54</v>
      </c>
      <c r="K45" s="1">
        <v>80</v>
      </c>
      <c r="L45" s="1" t="s">
        <v>825</v>
      </c>
      <c r="M45" s="1" t="s">
        <v>754</v>
      </c>
      <c r="N45" s="1" t="s">
        <v>753</v>
      </c>
      <c r="O45" s="5">
        <f t="shared" si="12"/>
        <v>8.5</v>
      </c>
      <c r="P45" s="5">
        <f t="shared" si="13"/>
        <v>9.9499999999999993</v>
      </c>
      <c r="Q45" s="1">
        <f t="shared" si="17"/>
        <v>9</v>
      </c>
      <c r="R45" s="1">
        <f t="shared" si="14"/>
        <v>10</v>
      </c>
      <c r="S45" s="1">
        <f t="shared" si="15"/>
        <v>19</v>
      </c>
      <c r="T45" s="1">
        <f t="shared" si="16"/>
        <v>8</v>
      </c>
      <c r="U45" s="1" t="str">
        <f t="shared" si="7"/>
        <v>ghost</v>
      </c>
      <c r="V45" s="1" t="str">
        <f t="shared" si="11"/>
        <v>flying</v>
      </c>
      <c r="W45" s="1" t="s">
        <v>44</v>
      </c>
      <c r="AB45" t="str">
        <f t="shared" si="18"/>
        <v>Drifblim</v>
      </c>
    </row>
    <row r="46" spans="1:28" x14ac:dyDescent="0.25">
      <c r="A46" s="1">
        <v>427</v>
      </c>
      <c r="B46" s="3" t="s">
        <v>451</v>
      </c>
      <c r="C46" s="3"/>
      <c r="D46" s="6" t="s">
        <v>33</v>
      </c>
      <c r="F46" s="1">
        <v>55</v>
      </c>
      <c r="G46" s="1">
        <v>66</v>
      </c>
      <c r="H46" s="1">
        <v>44</v>
      </c>
      <c r="I46" s="1">
        <v>44</v>
      </c>
      <c r="J46" s="1">
        <v>56</v>
      </c>
      <c r="K46" s="1">
        <v>85</v>
      </c>
      <c r="L46" s="1" t="s">
        <v>826</v>
      </c>
      <c r="M46" s="1" t="s">
        <v>754</v>
      </c>
      <c r="N46" s="1" t="s">
        <v>753</v>
      </c>
      <c r="O46" s="5">
        <f t="shared" si="12"/>
        <v>7.1400000000000006</v>
      </c>
      <c r="P46" s="5">
        <f t="shared" si="13"/>
        <v>5.25</v>
      </c>
      <c r="Q46" s="1">
        <f t="shared" si="17"/>
        <v>7</v>
      </c>
      <c r="R46" s="1">
        <f t="shared" si="14"/>
        <v>5</v>
      </c>
      <c r="S46" s="1">
        <f t="shared" si="15"/>
        <v>12</v>
      </c>
      <c r="T46" s="1">
        <f t="shared" si="16"/>
        <v>4</v>
      </c>
      <c r="U46" s="1" t="str">
        <f t="shared" si="7"/>
        <v>normal</v>
      </c>
      <c r="V46" s="1" t="s">
        <v>77</v>
      </c>
      <c r="X46" s="1" t="str">
        <f t="shared" si="8"/>
        <v>Lopunny</v>
      </c>
      <c r="Z46">
        <f t="shared" si="9"/>
        <v>6</v>
      </c>
      <c r="AA46">
        <f t="shared" si="10"/>
        <v>2</v>
      </c>
      <c r="AB46" t="str">
        <f t="shared" si="18"/>
        <v>Buneary</v>
      </c>
    </row>
    <row r="47" spans="1:28" x14ac:dyDescent="0.25">
      <c r="A47" s="1">
        <v>428</v>
      </c>
      <c r="B47" s="3" t="s">
        <v>452</v>
      </c>
      <c r="C47" s="3"/>
      <c r="D47" s="6" t="s">
        <v>33</v>
      </c>
      <c r="F47" s="1">
        <v>65</v>
      </c>
      <c r="G47" s="1">
        <v>76</v>
      </c>
      <c r="H47" s="1">
        <v>84</v>
      </c>
      <c r="I47" s="1">
        <v>54</v>
      </c>
      <c r="J47" s="1">
        <v>96</v>
      </c>
      <c r="K47" s="1">
        <v>105</v>
      </c>
      <c r="L47" s="1" t="s">
        <v>826</v>
      </c>
      <c r="M47" s="1" t="s">
        <v>754</v>
      </c>
      <c r="N47" s="1" t="s">
        <v>753</v>
      </c>
      <c r="O47" s="5">
        <f t="shared" si="12"/>
        <v>8.5400000000000009</v>
      </c>
      <c r="P47" s="5">
        <f t="shared" si="13"/>
        <v>7.75</v>
      </c>
      <c r="Q47" s="1">
        <f t="shared" si="17"/>
        <v>9</v>
      </c>
      <c r="R47" s="1">
        <f t="shared" si="14"/>
        <v>8</v>
      </c>
      <c r="S47" s="1">
        <f t="shared" si="15"/>
        <v>17</v>
      </c>
      <c r="T47" s="1">
        <f t="shared" si="16"/>
        <v>7</v>
      </c>
      <c r="U47" s="1" t="str">
        <f t="shared" si="7"/>
        <v>normal</v>
      </c>
      <c r="V47" s="1" t="s">
        <v>77</v>
      </c>
      <c r="W47" s="1" t="s">
        <v>26</v>
      </c>
      <c r="AB47" t="str">
        <f t="shared" si="18"/>
        <v>Lopunny</v>
      </c>
    </row>
    <row r="48" spans="1:28" x14ac:dyDescent="0.25">
      <c r="A48" s="1">
        <v>200</v>
      </c>
      <c r="B48" s="3" t="s">
        <v>226</v>
      </c>
      <c r="C48" s="3"/>
      <c r="D48" s="6" t="s">
        <v>117</v>
      </c>
      <c r="F48" s="1">
        <v>60</v>
      </c>
      <c r="G48" s="1">
        <v>60</v>
      </c>
      <c r="H48" s="1">
        <v>60</v>
      </c>
      <c r="I48" s="1">
        <v>85</v>
      </c>
      <c r="J48" s="1">
        <v>85</v>
      </c>
      <c r="K48" s="1">
        <v>85</v>
      </c>
      <c r="L48" s="1" t="s">
        <v>827</v>
      </c>
      <c r="M48" s="1" t="s">
        <v>751</v>
      </c>
      <c r="N48" s="1" t="s">
        <v>752</v>
      </c>
      <c r="O48" s="5">
        <f t="shared" si="12"/>
        <v>8.25</v>
      </c>
      <c r="P48" s="5">
        <f t="shared" si="13"/>
        <v>6.625</v>
      </c>
      <c r="Q48" s="1">
        <f t="shared" si="17"/>
        <v>8</v>
      </c>
      <c r="R48" s="1">
        <f t="shared" si="14"/>
        <v>7</v>
      </c>
      <c r="S48" s="1">
        <f t="shared" si="15"/>
        <v>15</v>
      </c>
      <c r="T48" s="1">
        <f t="shared" si="16"/>
        <v>6</v>
      </c>
      <c r="U48" s="1" t="str">
        <f t="shared" si="7"/>
        <v>ghost</v>
      </c>
      <c r="V48" s="1" t="s">
        <v>17</v>
      </c>
      <c r="X48" s="1" t="str">
        <f t="shared" si="8"/>
        <v>Mismagius</v>
      </c>
      <c r="Z48">
        <f t="shared" si="9"/>
        <v>3</v>
      </c>
      <c r="AA48">
        <f t="shared" si="10"/>
        <v>2</v>
      </c>
      <c r="AB48" t="str">
        <f t="shared" si="18"/>
        <v>Misdreavus</v>
      </c>
    </row>
    <row r="49" spans="1:28" x14ac:dyDescent="0.25">
      <c r="A49" s="1">
        <v>429</v>
      </c>
      <c r="B49" s="3" t="s">
        <v>453</v>
      </c>
      <c r="C49" s="3"/>
      <c r="D49" s="6" t="s">
        <v>117</v>
      </c>
      <c r="F49" s="1">
        <v>60</v>
      </c>
      <c r="G49" s="1">
        <v>60</v>
      </c>
      <c r="H49" s="1">
        <v>60</v>
      </c>
      <c r="I49" s="1">
        <v>105</v>
      </c>
      <c r="J49" s="1">
        <v>105</v>
      </c>
      <c r="K49" s="1">
        <v>105</v>
      </c>
      <c r="L49" s="1" t="s">
        <v>828</v>
      </c>
      <c r="M49" s="1" t="s">
        <v>751</v>
      </c>
      <c r="N49" s="1" t="s">
        <v>752</v>
      </c>
      <c r="O49" s="5">
        <f t="shared" si="12"/>
        <v>10.050000000000001</v>
      </c>
      <c r="P49" s="5">
        <f t="shared" si="13"/>
        <v>7.125</v>
      </c>
      <c r="Q49" s="1">
        <f t="shared" si="17"/>
        <v>10</v>
      </c>
      <c r="R49" s="1">
        <f t="shared" si="14"/>
        <v>7</v>
      </c>
      <c r="S49" s="1">
        <f t="shared" si="15"/>
        <v>17</v>
      </c>
      <c r="T49" s="1">
        <f t="shared" si="16"/>
        <v>7</v>
      </c>
      <c r="U49" s="1" t="str">
        <f t="shared" si="7"/>
        <v>ghost</v>
      </c>
      <c r="V49" s="1" t="s">
        <v>17</v>
      </c>
      <c r="W49" s="1" t="s">
        <v>97</v>
      </c>
      <c r="AB49" t="str">
        <f t="shared" si="18"/>
        <v>Mismagius</v>
      </c>
    </row>
    <row r="50" spans="1:28" x14ac:dyDescent="0.25">
      <c r="A50" s="1">
        <v>198</v>
      </c>
      <c r="B50" s="3" t="s">
        <v>224</v>
      </c>
      <c r="C50" s="3"/>
      <c r="D50" s="6" t="s">
        <v>37</v>
      </c>
      <c r="E50" s="6" t="s">
        <v>20</v>
      </c>
      <c r="F50" s="1">
        <v>60</v>
      </c>
      <c r="G50" s="1">
        <v>85</v>
      </c>
      <c r="H50" s="1">
        <v>42</v>
      </c>
      <c r="I50" s="1">
        <v>85</v>
      </c>
      <c r="J50" s="1">
        <v>42</v>
      </c>
      <c r="K50" s="1">
        <v>91</v>
      </c>
      <c r="L50" s="1" t="s">
        <v>829</v>
      </c>
      <c r="M50" s="1" t="s">
        <v>751</v>
      </c>
      <c r="N50" s="1" t="s">
        <v>752</v>
      </c>
      <c r="O50" s="5">
        <f t="shared" si="12"/>
        <v>8.74</v>
      </c>
      <c r="P50" s="5">
        <f t="shared" si="13"/>
        <v>5.0999999999999996</v>
      </c>
      <c r="Q50" s="1">
        <f t="shared" si="17"/>
        <v>9</v>
      </c>
      <c r="R50" s="1">
        <f t="shared" si="14"/>
        <v>5</v>
      </c>
      <c r="S50" s="1">
        <f t="shared" si="15"/>
        <v>14</v>
      </c>
      <c r="T50" s="1">
        <f t="shared" si="16"/>
        <v>5</v>
      </c>
      <c r="U50" s="1" t="str">
        <f t="shared" si="7"/>
        <v>dark</v>
      </c>
      <c r="V50" s="1" t="str">
        <f t="shared" si="11"/>
        <v>flying</v>
      </c>
      <c r="X50" s="1" t="str">
        <f t="shared" si="8"/>
        <v>Honchkrow</v>
      </c>
      <c r="Z50">
        <f t="shared" si="9"/>
        <v>5</v>
      </c>
      <c r="AA50">
        <f t="shared" si="10"/>
        <v>2</v>
      </c>
      <c r="AB50" t="str">
        <f t="shared" si="18"/>
        <v>Murkrow</v>
      </c>
    </row>
    <row r="51" spans="1:28" x14ac:dyDescent="0.25">
      <c r="A51" s="1">
        <v>430</v>
      </c>
      <c r="B51" s="3" t="s">
        <v>454</v>
      </c>
      <c r="C51" s="3"/>
      <c r="D51" s="6" t="s">
        <v>37</v>
      </c>
      <c r="E51" s="6" t="s">
        <v>20</v>
      </c>
      <c r="F51" s="1">
        <v>100</v>
      </c>
      <c r="G51" s="1">
        <v>125</v>
      </c>
      <c r="H51" s="1">
        <v>52</v>
      </c>
      <c r="I51" s="1">
        <v>105</v>
      </c>
      <c r="J51" s="1">
        <v>52</v>
      </c>
      <c r="K51" s="1">
        <v>71</v>
      </c>
      <c r="L51" s="1" t="s">
        <v>830</v>
      </c>
      <c r="M51" s="3" t="s">
        <v>751</v>
      </c>
      <c r="N51" s="3" t="s">
        <v>752</v>
      </c>
      <c r="O51" s="5">
        <f t="shared" si="12"/>
        <v>10.14</v>
      </c>
      <c r="P51" s="5">
        <f t="shared" si="13"/>
        <v>7.6</v>
      </c>
      <c r="Q51" s="1">
        <f t="shared" si="17"/>
        <v>10</v>
      </c>
      <c r="R51" s="1">
        <f t="shared" si="14"/>
        <v>8</v>
      </c>
      <c r="S51" s="1">
        <f t="shared" si="15"/>
        <v>18</v>
      </c>
      <c r="T51" s="1">
        <f t="shared" si="16"/>
        <v>7</v>
      </c>
      <c r="U51" s="1" t="str">
        <f t="shared" si="7"/>
        <v>dark</v>
      </c>
      <c r="V51" s="1" t="str">
        <f t="shared" si="11"/>
        <v>flying</v>
      </c>
      <c r="W51" s="1" t="s">
        <v>77</v>
      </c>
      <c r="AB51" t="str">
        <f t="shared" si="18"/>
        <v>Honchkrow</v>
      </c>
    </row>
    <row r="52" spans="1:28" x14ac:dyDescent="0.25">
      <c r="A52" s="1">
        <v>431</v>
      </c>
      <c r="B52" s="3" t="s">
        <v>455</v>
      </c>
      <c r="C52" s="3"/>
      <c r="D52" s="6" t="s">
        <v>33</v>
      </c>
      <c r="F52" s="1">
        <v>49</v>
      </c>
      <c r="G52" s="1">
        <v>55</v>
      </c>
      <c r="H52" s="1">
        <v>42</v>
      </c>
      <c r="I52" s="1">
        <v>42</v>
      </c>
      <c r="J52" s="1">
        <v>37</v>
      </c>
      <c r="K52" s="1">
        <v>85</v>
      </c>
      <c r="L52" s="1" t="s">
        <v>831</v>
      </c>
      <c r="M52" s="3" t="s">
        <v>754</v>
      </c>
      <c r="N52" s="3" t="s">
        <v>755</v>
      </c>
      <c r="O52" s="5">
        <f t="shared" si="12"/>
        <v>6.57</v>
      </c>
      <c r="P52" s="5">
        <f t="shared" si="13"/>
        <v>4.4249999999999998</v>
      </c>
      <c r="Q52" s="1">
        <f t="shared" si="17"/>
        <v>7</v>
      </c>
      <c r="R52" s="1">
        <f t="shared" si="14"/>
        <v>4</v>
      </c>
      <c r="S52" s="1">
        <f t="shared" si="15"/>
        <v>11</v>
      </c>
      <c r="T52" s="1">
        <f t="shared" si="16"/>
        <v>4</v>
      </c>
      <c r="U52" s="1" t="str">
        <f t="shared" si="7"/>
        <v>normal</v>
      </c>
      <c r="V52" s="1" t="s">
        <v>37</v>
      </c>
      <c r="X52" s="1" t="str">
        <f t="shared" si="8"/>
        <v>Purugly</v>
      </c>
      <c r="Z52">
        <f t="shared" si="9"/>
        <v>4</v>
      </c>
      <c r="AA52">
        <f t="shared" si="10"/>
        <v>1</v>
      </c>
      <c r="AB52" t="str">
        <f t="shared" si="18"/>
        <v>Glameow</v>
      </c>
    </row>
    <row r="53" spans="1:28" x14ac:dyDescent="0.25">
      <c r="A53" s="1">
        <v>432</v>
      </c>
      <c r="B53" s="3" t="s">
        <v>456</v>
      </c>
      <c r="C53" s="3"/>
      <c r="D53" s="6" t="s">
        <v>33</v>
      </c>
      <c r="F53" s="1">
        <v>71</v>
      </c>
      <c r="G53" s="1">
        <v>82</v>
      </c>
      <c r="H53" s="1">
        <v>64</v>
      </c>
      <c r="I53" s="1">
        <v>64</v>
      </c>
      <c r="J53" s="1">
        <v>59</v>
      </c>
      <c r="K53" s="1">
        <v>112</v>
      </c>
      <c r="L53" s="1" t="s">
        <v>832</v>
      </c>
      <c r="M53" s="3" t="s">
        <v>754</v>
      </c>
      <c r="N53" s="3" t="s">
        <v>755</v>
      </c>
      <c r="O53" s="5">
        <f t="shared" si="12"/>
        <v>9.2200000000000024</v>
      </c>
      <c r="P53" s="5">
        <f t="shared" si="13"/>
        <v>6.625</v>
      </c>
      <c r="Q53" s="1">
        <f t="shared" si="17"/>
        <v>9</v>
      </c>
      <c r="R53" s="1">
        <f t="shared" si="14"/>
        <v>7</v>
      </c>
      <c r="S53" s="1">
        <f t="shared" si="15"/>
        <v>16</v>
      </c>
      <c r="T53" s="1">
        <f t="shared" si="16"/>
        <v>6</v>
      </c>
      <c r="U53" s="1" t="str">
        <f t="shared" si="7"/>
        <v>normal</v>
      </c>
      <c r="V53" s="1" t="s">
        <v>37</v>
      </c>
      <c r="W53" s="1" t="s">
        <v>55</v>
      </c>
      <c r="AB53" t="str">
        <f t="shared" si="18"/>
        <v>Purugly</v>
      </c>
    </row>
    <row r="54" spans="1:28" x14ac:dyDescent="0.25">
      <c r="A54" s="1">
        <v>433</v>
      </c>
      <c r="B54" s="3" t="s">
        <v>457</v>
      </c>
      <c r="C54" s="3"/>
      <c r="D54" s="6" t="s">
        <v>85</v>
      </c>
      <c r="F54" s="1">
        <v>45</v>
      </c>
      <c r="G54" s="1">
        <v>30</v>
      </c>
      <c r="H54" s="1">
        <v>50</v>
      </c>
      <c r="I54" s="1">
        <v>65</v>
      </c>
      <c r="J54" s="1">
        <v>50</v>
      </c>
      <c r="K54" s="1">
        <v>45</v>
      </c>
      <c r="L54" s="1" t="s">
        <v>833</v>
      </c>
      <c r="M54" s="3" t="s">
        <v>759</v>
      </c>
      <c r="N54" s="3" t="s">
        <v>753</v>
      </c>
      <c r="O54" s="5">
        <f t="shared" si="12"/>
        <v>5.35</v>
      </c>
      <c r="P54" s="5">
        <f t="shared" si="13"/>
        <v>4.75</v>
      </c>
      <c r="Q54" s="1">
        <f t="shared" si="17"/>
        <v>5</v>
      </c>
      <c r="R54" s="1">
        <f t="shared" si="14"/>
        <v>5</v>
      </c>
      <c r="S54" s="1">
        <f t="shared" si="15"/>
        <v>10</v>
      </c>
      <c r="T54" s="1">
        <f t="shared" si="16"/>
        <v>3</v>
      </c>
      <c r="U54" s="1" t="str">
        <f t="shared" si="7"/>
        <v>psychic</v>
      </c>
      <c r="V54" s="1" t="s">
        <v>33</v>
      </c>
      <c r="X54" s="1" t="str">
        <f t="shared" si="8"/>
        <v>Chimecho</v>
      </c>
      <c r="Z54">
        <f t="shared" si="9"/>
        <v>5</v>
      </c>
      <c r="AA54">
        <f t="shared" si="10"/>
        <v>1</v>
      </c>
      <c r="AB54" t="str">
        <f t="shared" si="18"/>
        <v>Chingling</v>
      </c>
    </row>
    <row r="55" spans="1:28" x14ac:dyDescent="0.25">
      <c r="A55" s="1">
        <v>358</v>
      </c>
      <c r="B55" s="3" t="s">
        <v>384</v>
      </c>
      <c r="C55" s="3"/>
      <c r="D55" s="6" t="s">
        <v>85</v>
      </c>
      <c r="F55" s="1">
        <v>75</v>
      </c>
      <c r="G55" s="1">
        <v>50</v>
      </c>
      <c r="H55" s="1">
        <v>80</v>
      </c>
      <c r="I55" s="1">
        <v>95</v>
      </c>
      <c r="J55" s="1">
        <v>90</v>
      </c>
      <c r="K55" s="1">
        <v>65</v>
      </c>
      <c r="L55" s="1" t="s">
        <v>834</v>
      </c>
      <c r="M55" s="3" t="s">
        <v>759</v>
      </c>
      <c r="N55" s="3" t="s">
        <v>753</v>
      </c>
      <c r="O55" s="5">
        <f t="shared" si="12"/>
        <v>7.85</v>
      </c>
      <c r="P55" s="5">
        <f t="shared" si="13"/>
        <v>8</v>
      </c>
      <c r="Q55" s="1">
        <f t="shared" si="17"/>
        <v>8</v>
      </c>
      <c r="R55" s="1">
        <f t="shared" si="14"/>
        <v>8</v>
      </c>
      <c r="S55" s="1">
        <f t="shared" si="15"/>
        <v>16</v>
      </c>
      <c r="T55" s="1">
        <f t="shared" si="16"/>
        <v>6</v>
      </c>
      <c r="U55" s="1" t="str">
        <f t="shared" si="7"/>
        <v>psychic</v>
      </c>
      <c r="V55" s="1" t="s">
        <v>55</v>
      </c>
      <c r="W55" s="1" t="s">
        <v>44</v>
      </c>
      <c r="AB55" t="str">
        <f t="shared" si="18"/>
        <v>Chimecho</v>
      </c>
    </row>
    <row r="56" spans="1:28" x14ac:dyDescent="0.25">
      <c r="A56" s="1">
        <v>434</v>
      </c>
      <c r="B56" s="3" t="s">
        <v>458</v>
      </c>
      <c r="C56" s="3"/>
      <c r="D56" s="6" t="s">
        <v>13</v>
      </c>
      <c r="E56" s="6" t="s">
        <v>37</v>
      </c>
      <c r="F56" s="1">
        <v>63</v>
      </c>
      <c r="G56" s="1">
        <v>63</v>
      </c>
      <c r="H56" s="1">
        <v>47</v>
      </c>
      <c r="I56" s="1">
        <v>41</v>
      </c>
      <c r="J56" s="1">
        <v>41</v>
      </c>
      <c r="K56" s="1">
        <v>74</v>
      </c>
      <c r="L56" s="1" t="s">
        <v>835</v>
      </c>
      <c r="M56" s="3" t="s">
        <v>754</v>
      </c>
      <c r="N56" s="3" t="s">
        <v>755</v>
      </c>
      <c r="O56" s="5">
        <f t="shared" si="12"/>
        <v>6.5200000000000005</v>
      </c>
      <c r="P56" s="5">
        <f t="shared" si="13"/>
        <v>5.35</v>
      </c>
      <c r="Q56" s="1">
        <f t="shared" si="17"/>
        <v>7</v>
      </c>
      <c r="R56" s="1">
        <f t="shared" si="14"/>
        <v>5</v>
      </c>
      <c r="S56" s="1">
        <f t="shared" si="15"/>
        <v>12</v>
      </c>
      <c r="T56" s="1">
        <f t="shared" si="16"/>
        <v>4</v>
      </c>
      <c r="U56" s="1" t="str">
        <f t="shared" si="7"/>
        <v>poison</v>
      </c>
      <c r="V56" s="1" t="str">
        <f t="shared" si="11"/>
        <v>dark</v>
      </c>
      <c r="X56" s="1" t="str">
        <f t="shared" si="8"/>
        <v>Skuntank</v>
      </c>
      <c r="Z56">
        <f t="shared" si="9"/>
        <v>6</v>
      </c>
      <c r="AA56">
        <f t="shared" si="10"/>
        <v>2</v>
      </c>
      <c r="AB56" t="str">
        <f t="shared" si="18"/>
        <v>Stunky</v>
      </c>
    </row>
    <row r="57" spans="1:28" x14ac:dyDescent="0.25">
      <c r="A57" s="1">
        <v>435</v>
      </c>
      <c r="B57" s="3" t="s">
        <v>459</v>
      </c>
      <c r="C57" s="3"/>
      <c r="D57" s="6" t="s">
        <v>13</v>
      </c>
      <c r="E57" s="6" t="s">
        <v>37</v>
      </c>
      <c r="F57" s="1">
        <v>103</v>
      </c>
      <c r="G57" s="1">
        <v>93</v>
      </c>
      <c r="H57" s="1">
        <v>67</v>
      </c>
      <c r="I57" s="1">
        <v>71</v>
      </c>
      <c r="J57" s="1">
        <v>61</v>
      </c>
      <c r="K57" s="1">
        <v>84</v>
      </c>
      <c r="L57" s="1" t="s">
        <v>835</v>
      </c>
      <c r="M57" s="3" t="s">
        <v>754</v>
      </c>
      <c r="N57" s="3" t="s">
        <v>755</v>
      </c>
      <c r="O57" s="5">
        <f t="shared" si="12"/>
        <v>8.7199999999999989</v>
      </c>
      <c r="P57" s="5">
        <f t="shared" si="13"/>
        <v>8.35</v>
      </c>
      <c r="Q57" s="1">
        <f t="shared" si="17"/>
        <v>9</v>
      </c>
      <c r="R57" s="1">
        <f t="shared" si="14"/>
        <v>8</v>
      </c>
      <c r="S57" s="1">
        <f t="shared" si="15"/>
        <v>17</v>
      </c>
      <c r="T57" s="1">
        <f t="shared" si="16"/>
        <v>7</v>
      </c>
      <c r="U57" s="1" t="str">
        <f t="shared" si="7"/>
        <v>poison</v>
      </c>
      <c r="V57" s="1" t="str">
        <f t="shared" si="11"/>
        <v>dark</v>
      </c>
      <c r="W57" s="1" t="s">
        <v>17</v>
      </c>
      <c r="AB57" t="str">
        <f t="shared" si="18"/>
        <v>Skuntank</v>
      </c>
    </row>
    <row r="58" spans="1:28" x14ac:dyDescent="0.25">
      <c r="A58" s="1">
        <v>436</v>
      </c>
      <c r="B58" s="3" t="s">
        <v>460</v>
      </c>
      <c r="C58" s="3"/>
      <c r="D58" s="6" t="s">
        <v>105</v>
      </c>
      <c r="E58" s="6" t="s">
        <v>85</v>
      </c>
      <c r="F58" s="1">
        <v>57</v>
      </c>
      <c r="G58" s="1">
        <v>24</v>
      </c>
      <c r="H58" s="1">
        <v>86</v>
      </c>
      <c r="I58" s="1">
        <v>24</v>
      </c>
      <c r="J58" s="1">
        <v>86</v>
      </c>
      <c r="K58" s="1">
        <v>23</v>
      </c>
      <c r="L58" s="1" t="s">
        <v>836</v>
      </c>
      <c r="M58" s="3" t="s">
        <v>773</v>
      </c>
      <c r="N58" s="3" t="s">
        <v>752</v>
      </c>
      <c r="O58" s="5">
        <f t="shared" si="12"/>
        <v>2.3600000000000003</v>
      </c>
      <c r="P58" s="5">
        <f t="shared" si="13"/>
        <v>7.15</v>
      </c>
      <c r="Q58" s="1">
        <f t="shared" si="17"/>
        <v>2</v>
      </c>
      <c r="R58" s="1">
        <f t="shared" si="14"/>
        <v>7</v>
      </c>
      <c r="S58" s="1">
        <f t="shared" si="15"/>
        <v>9</v>
      </c>
      <c r="T58" s="1">
        <f t="shared" si="16"/>
        <v>3</v>
      </c>
      <c r="U58" s="1" t="str">
        <f t="shared" si="7"/>
        <v>steel</v>
      </c>
      <c r="V58" s="1" t="str">
        <f t="shared" si="11"/>
        <v>psychic</v>
      </c>
      <c r="X58" s="1" t="str">
        <f t="shared" si="8"/>
        <v>Bronzong</v>
      </c>
      <c r="Z58">
        <f t="shared" si="9"/>
        <v>5</v>
      </c>
      <c r="AA58">
        <f t="shared" si="10"/>
        <v>1</v>
      </c>
      <c r="AB58" t="str">
        <f t="shared" si="18"/>
        <v>Bronzor</v>
      </c>
    </row>
    <row r="59" spans="1:28" x14ac:dyDescent="0.25">
      <c r="A59" s="1">
        <v>437</v>
      </c>
      <c r="B59" s="3" t="s">
        <v>461</v>
      </c>
      <c r="C59" s="3"/>
      <c r="D59" s="6" t="s">
        <v>105</v>
      </c>
      <c r="E59" s="6" t="s">
        <v>85</v>
      </c>
      <c r="F59" s="1">
        <v>67</v>
      </c>
      <c r="G59" s="1">
        <v>89</v>
      </c>
      <c r="H59" s="1">
        <v>116</v>
      </c>
      <c r="I59" s="1">
        <v>79</v>
      </c>
      <c r="J59" s="1">
        <v>116</v>
      </c>
      <c r="K59" s="1">
        <v>33</v>
      </c>
      <c r="L59" s="1" t="s">
        <v>837</v>
      </c>
      <c r="M59" s="3" t="s">
        <v>773</v>
      </c>
      <c r="N59" s="3" t="s">
        <v>752</v>
      </c>
      <c r="O59" s="5">
        <f t="shared" si="12"/>
        <v>6.5600000000000005</v>
      </c>
      <c r="P59" s="5">
        <f t="shared" si="13"/>
        <v>9.15</v>
      </c>
      <c r="Q59" s="1">
        <f t="shared" si="17"/>
        <v>7</v>
      </c>
      <c r="R59" s="1">
        <f t="shared" si="14"/>
        <v>9</v>
      </c>
      <c r="S59" s="1">
        <f t="shared" si="15"/>
        <v>16</v>
      </c>
      <c r="T59" s="1">
        <f t="shared" si="16"/>
        <v>6</v>
      </c>
      <c r="U59" s="1" t="str">
        <f t="shared" si="7"/>
        <v>steel</v>
      </c>
      <c r="V59" s="1" t="str">
        <f t="shared" si="11"/>
        <v>psychic</v>
      </c>
      <c r="W59" s="1" t="s">
        <v>77</v>
      </c>
      <c r="AB59" t="str">
        <f t="shared" si="18"/>
        <v>Bronzong</v>
      </c>
    </row>
    <row r="60" spans="1:28" x14ac:dyDescent="0.25">
      <c r="A60" s="1">
        <v>438</v>
      </c>
      <c r="B60" s="3" t="s">
        <v>462</v>
      </c>
      <c r="C60" s="3"/>
      <c r="D60" s="6" t="s">
        <v>97</v>
      </c>
      <c r="F60" s="1">
        <v>50</v>
      </c>
      <c r="G60" s="1">
        <v>80</v>
      </c>
      <c r="H60" s="1">
        <v>95</v>
      </c>
      <c r="I60" s="1">
        <v>10</v>
      </c>
      <c r="J60" s="1">
        <v>45</v>
      </c>
      <c r="K60" s="1">
        <v>10</v>
      </c>
      <c r="L60" s="1" t="s">
        <v>838</v>
      </c>
      <c r="M60" s="3" t="s">
        <v>759</v>
      </c>
      <c r="N60" s="3" t="s">
        <v>753</v>
      </c>
      <c r="O60" s="5">
        <f t="shared" si="12"/>
        <v>4.5</v>
      </c>
      <c r="P60" s="5">
        <f t="shared" si="13"/>
        <v>6</v>
      </c>
      <c r="Q60" s="1">
        <f t="shared" si="17"/>
        <v>5</v>
      </c>
      <c r="R60" s="1">
        <f t="shared" si="14"/>
        <v>6</v>
      </c>
      <c r="S60" s="1">
        <f t="shared" si="15"/>
        <v>11</v>
      </c>
      <c r="T60" s="1">
        <f t="shared" si="16"/>
        <v>4</v>
      </c>
      <c r="U60" s="1" t="str">
        <f t="shared" si="7"/>
        <v>rock</v>
      </c>
      <c r="V60" s="6" t="s">
        <v>33</v>
      </c>
      <c r="X60" s="1" t="str">
        <f t="shared" si="8"/>
        <v>Sudowoodo</v>
      </c>
      <c r="Z60">
        <f t="shared" si="9"/>
        <v>4</v>
      </c>
      <c r="AA60">
        <f t="shared" si="10"/>
        <v>1</v>
      </c>
      <c r="AB60" t="str">
        <f t="shared" si="18"/>
        <v>Bonsly</v>
      </c>
    </row>
    <row r="61" spans="1:28" x14ac:dyDescent="0.25">
      <c r="A61" s="1">
        <v>185</v>
      </c>
      <c r="B61" s="3" t="s">
        <v>211</v>
      </c>
      <c r="C61" s="3"/>
      <c r="D61" s="6" t="s">
        <v>97</v>
      </c>
      <c r="F61" s="1">
        <v>70</v>
      </c>
      <c r="G61" s="1">
        <v>100</v>
      </c>
      <c r="H61" s="1">
        <v>115</v>
      </c>
      <c r="I61" s="1">
        <v>30</v>
      </c>
      <c r="J61" s="1">
        <v>65</v>
      </c>
      <c r="K61" s="1">
        <v>30</v>
      </c>
      <c r="L61" s="1" t="s">
        <v>839</v>
      </c>
      <c r="M61" s="3" t="s">
        <v>759</v>
      </c>
      <c r="N61" s="3" t="s">
        <v>753</v>
      </c>
      <c r="O61" s="5">
        <f t="shared" si="12"/>
        <v>6.5</v>
      </c>
      <c r="P61" s="5">
        <f t="shared" si="13"/>
        <v>8</v>
      </c>
      <c r="Q61" s="1">
        <f t="shared" si="17"/>
        <v>7</v>
      </c>
      <c r="R61" s="1">
        <f t="shared" si="14"/>
        <v>8</v>
      </c>
      <c r="S61" s="1">
        <f t="shared" si="15"/>
        <v>15</v>
      </c>
      <c r="T61" s="1">
        <f t="shared" si="16"/>
        <v>6</v>
      </c>
      <c r="U61" s="1" t="str">
        <f t="shared" si="7"/>
        <v>rock</v>
      </c>
      <c r="V61" s="6" t="s">
        <v>47</v>
      </c>
      <c r="W61" s="1" t="s">
        <v>12</v>
      </c>
      <c r="AB61" t="str">
        <f t="shared" si="18"/>
        <v>Sudowoodo</v>
      </c>
    </row>
    <row r="62" spans="1:28" x14ac:dyDescent="0.25">
      <c r="A62" s="1">
        <v>439</v>
      </c>
      <c r="B62" s="3" t="s">
        <v>463</v>
      </c>
      <c r="C62" s="3"/>
      <c r="D62" s="6" t="s">
        <v>85</v>
      </c>
      <c r="E62" s="6" t="s">
        <v>55</v>
      </c>
      <c r="F62" s="1">
        <v>20</v>
      </c>
      <c r="G62" s="1">
        <v>25</v>
      </c>
      <c r="H62" s="1">
        <v>45</v>
      </c>
      <c r="I62" s="1">
        <v>70</v>
      </c>
      <c r="J62" s="1">
        <v>90</v>
      </c>
      <c r="K62" s="1">
        <v>60</v>
      </c>
      <c r="L62" s="1" t="s">
        <v>840</v>
      </c>
      <c r="M62" s="3" t="s">
        <v>754</v>
      </c>
      <c r="N62" s="3" t="s">
        <v>752</v>
      </c>
      <c r="O62" s="5">
        <f t="shared" si="12"/>
        <v>6.15</v>
      </c>
      <c r="P62" s="5">
        <f t="shared" si="13"/>
        <v>4.375</v>
      </c>
      <c r="Q62" s="1">
        <f t="shared" si="17"/>
        <v>6</v>
      </c>
      <c r="R62" s="1">
        <f t="shared" si="14"/>
        <v>4</v>
      </c>
      <c r="S62" s="1">
        <f t="shared" si="15"/>
        <v>10</v>
      </c>
      <c r="T62" s="1">
        <f t="shared" si="16"/>
        <v>3</v>
      </c>
      <c r="U62" s="1" t="str">
        <f t="shared" si="7"/>
        <v>psychic</v>
      </c>
      <c r="V62" s="1" t="str">
        <f t="shared" si="11"/>
        <v>fairy</v>
      </c>
      <c r="X62" s="1" t="str">
        <f t="shared" si="8"/>
        <v>Mr. Mime</v>
      </c>
      <c r="Z62">
        <f t="shared" si="9"/>
        <v>5</v>
      </c>
      <c r="AA62">
        <f t="shared" si="10"/>
        <v>1</v>
      </c>
      <c r="AB62" t="str">
        <f t="shared" si="18"/>
        <v>Mime Jr.</v>
      </c>
    </row>
    <row r="63" spans="1:28" x14ac:dyDescent="0.25">
      <c r="A63" s="1">
        <v>122</v>
      </c>
      <c r="B63" s="3" t="s">
        <v>147</v>
      </c>
      <c r="C63" s="3"/>
      <c r="D63" s="6" t="s">
        <v>85</v>
      </c>
      <c r="E63" s="6" t="s">
        <v>55</v>
      </c>
      <c r="F63" s="1">
        <v>40</v>
      </c>
      <c r="G63" s="1">
        <v>45</v>
      </c>
      <c r="H63" s="1">
        <v>65</v>
      </c>
      <c r="I63" s="1">
        <v>100</v>
      </c>
      <c r="J63" s="1">
        <v>120</v>
      </c>
      <c r="K63" s="1">
        <v>90</v>
      </c>
      <c r="L63" s="1" t="s">
        <v>841</v>
      </c>
      <c r="M63" s="3" t="s">
        <v>754</v>
      </c>
      <c r="N63" s="3" t="s">
        <v>752</v>
      </c>
      <c r="O63" s="5">
        <f t="shared" si="12"/>
        <v>9.0500000000000007</v>
      </c>
      <c r="P63" s="5">
        <f t="shared" si="13"/>
        <v>6.625</v>
      </c>
      <c r="Q63" s="1">
        <f t="shared" si="17"/>
        <v>9</v>
      </c>
      <c r="R63" s="1">
        <f t="shared" si="14"/>
        <v>7</v>
      </c>
      <c r="S63" s="1">
        <f t="shared" si="15"/>
        <v>16</v>
      </c>
      <c r="T63" s="1">
        <f t="shared" si="16"/>
        <v>6</v>
      </c>
      <c r="U63" s="1" t="str">
        <f t="shared" si="7"/>
        <v>psychic</v>
      </c>
      <c r="V63" s="1" t="str">
        <f t="shared" si="11"/>
        <v>fairy</v>
      </c>
      <c r="W63" s="1" t="s">
        <v>44</v>
      </c>
      <c r="AB63" t="str">
        <f t="shared" si="18"/>
        <v>Mr. Mime</v>
      </c>
    </row>
    <row r="64" spans="1:28" x14ac:dyDescent="0.25">
      <c r="A64" s="1">
        <v>440</v>
      </c>
      <c r="B64" s="3" t="s">
        <v>464</v>
      </c>
      <c r="C64" s="3"/>
      <c r="D64" s="6" t="s">
        <v>33</v>
      </c>
      <c r="F64" s="1">
        <v>100</v>
      </c>
      <c r="G64" s="1">
        <v>5</v>
      </c>
      <c r="H64" s="1">
        <v>5</v>
      </c>
      <c r="I64" s="1">
        <v>15</v>
      </c>
      <c r="J64" s="1">
        <v>65</v>
      </c>
      <c r="K64" s="1">
        <v>30</v>
      </c>
      <c r="L64" s="1" t="s">
        <v>842</v>
      </c>
      <c r="M64" s="3" t="s">
        <v>751</v>
      </c>
      <c r="N64" s="3" t="s">
        <v>755</v>
      </c>
      <c r="O64" s="5">
        <f t="shared" si="12"/>
        <v>2</v>
      </c>
      <c r="P64" s="5">
        <f t="shared" si="13"/>
        <v>6.75</v>
      </c>
      <c r="Q64" s="1">
        <f t="shared" si="17"/>
        <v>2</v>
      </c>
      <c r="R64" s="1">
        <f t="shared" si="14"/>
        <v>7</v>
      </c>
      <c r="S64" s="1">
        <f t="shared" si="15"/>
        <v>9</v>
      </c>
      <c r="T64" s="1">
        <f t="shared" si="16"/>
        <v>3</v>
      </c>
      <c r="U64" s="1" t="str">
        <f t="shared" si="7"/>
        <v>normal</v>
      </c>
      <c r="V64" s="1" t="s">
        <v>55</v>
      </c>
      <c r="X64" s="1" t="str">
        <f t="shared" si="8"/>
        <v>Chansey</v>
      </c>
      <c r="Z64">
        <f t="shared" si="9"/>
        <v>5</v>
      </c>
      <c r="AA64">
        <f t="shared" si="10"/>
        <v>1</v>
      </c>
      <c r="AB64" t="str">
        <f t="shared" si="18"/>
        <v>Happiny</v>
      </c>
    </row>
    <row r="65" spans="1:28" x14ac:dyDescent="0.25">
      <c r="A65" s="1">
        <v>113</v>
      </c>
      <c r="B65" s="3" t="s">
        <v>138</v>
      </c>
      <c r="C65" s="3"/>
      <c r="D65" s="6" t="s">
        <v>33</v>
      </c>
      <c r="F65" s="1">
        <v>250</v>
      </c>
      <c r="G65" s="1">
        <v>5</v>
      </c>
      <c r="H65" s="1">
        <v>5</v>
      </c>
      <c r="I65" s="1">
        <v>35</v>
      </c>
      <c r="J65" s="1">
        <v>105</v>
      </c>
      <c r="K65" s="1">
        <v>50</v>
      </c>
      <c r="L65" s="1" t="s">
        <v>843</v>
      </c>
      <c r="M65" s="3" t="s">
        <v>751</v>
      </c>
      <c r="N65" s="3" t="s">
        <v>755</v>
      </c>
      <c r="O65" s="5">
        <f t="shared" si="12"/>
        <v>3.8</v>
      </c>
      <c r="P65" s="5">
        <f t="shared" si="13"/>
        <v>15.25</v>
      </c>
      <c r="Q65" s="1">
        <f t="shared" si="17"/>
        <v>4</v>
      </c>
      <c r="R65" s="2">
        <v>12</v>
      </c>
      <c r="S65" s="1">
        <f t="shared" si="15"/>
        <v>16</v>
      </c>
      <c r="T65" s="1">
        <f t="shared" si="16"/>
        <v>6</v>
      </c>
      <c r="U65" s="1" t="str">
        <f t="shared" si="7"/>
        <v>normal</v>
      </c>
      <c r="V65" s="1" t="s">
        <v>55</v>
      </c>
      <c r="W65" s="1" t="s">
        <v>13</v>
      </c>
      <c r="X65" s="1" t="str">
        <f t="shared" si="8"/>
        <v>Blissey</v>
      </c>
      <c r="Z65">
        <f t="shared" si="9"/>
        <v>6</v>
      </c>
      <c r="AA65">
        <f t="shared" si="10"/>
        <v>2</v>
      </c>
      <c r="AB65" t="str">
        <f t="shared" si="18"/>
        <v>Chansey</v>
      </c>
    </row>
    <row r="66" spans="1:28" x14ac:dyDescent="0.25">
      <c r="A66" s="1">
        <v>242</v>
      </c>
      <c r="B66" s="3" t="s">
        <v>268</v>
      </c>
      <c r="C66" s="3"/>
      <c r="D66" s="6" t="s">
        <v>33</v>
      </c>
      <c r="F66" s="1">
        <v>255</v>
      </c>
      <c r="G66" s="1">
        <v>10</v>
      </c>
      <c r="H66" s="1">
        <v>10</v>
      </c>
      <c r="I66" s="1">
        <v>75</v>
      </c>
      <c r="J66" s="1">
        <v>135</v>
      </c>
      <c r="K66" s="1">
        <v>55</v>
      </c>
      <c r="L66" s="1" t="s">
        <v>844</v>
      </c>
      <c r="M66" s="3" t="s">
        <v>751</v>
      </c>
      <c r="N66" s="3" t="s">
        <v>755</v>
      </c>
      <c r="O66" s="5">
        <f t="shared" ref="O66:O97" si="19">(0.4*K66 + 0.5*MAX(G66,I66)+0.1*MIN(G66,I66)) / 10</f>
        <v>6.05</v>
      </c>
      <c r="P66" s="5">
        <f t="shared" ref="P66:P97" si="20">(0.5*F66 + 0.25*H66 + 0.25*J66)/10</f>
        <v>16.375</v>
      </c>
      <c r="Q66" s="1">
        <f t="shared" si="17"/>
        <v>6</v>
      </c>
      <c r="R66" s="2">
        <v>14</v>
      </c>
      <c r="S66" s="1">
        <f t="shared" ref="S66:S97" si="21">Q66+R66</f>
        <v>20</v>
      </c>
      <c r="T66" s="1">
        <f t="shared" ref="T66:T97" si="22">ROUND((S66-4) / 2, 0)</f>
        <v>8</v>
      </c>
      <c r="U66" s="1" t="str">
        <f t="shared" si="7"/>
        <v>normal</v>
      </c>
      <c r="V66" s="1" t="s">
        <v>77</v>
      </c>
      <c r="W66" s="1" t="s">
        <v>13</v>
      </c>
      <c r="AB66" t="str">
        <f t="shared" si="18"/>
        <v>Blissey</v>
      </c>
    </row>
    <row r="67" spans="1:28" x14ac:dyDescent="0.25">
      <c r="A67" s="1">
        <v>441</v>
      </c>
      <c r="B67" s="3" t="s">
        <v>465</v>
      </c>
      <c r="C67" s="3"/>
      <c r="D67" s="6" t="s">
        <v>33</v>
      </c>
      <c r="E67" s="6" t="s">
        <v>20</v>
      </c>
      <c r="F67" s="1">
        <v>76</v>
      </c>
      <c r="G67" s="1">
        <v>65</v>
      </c>
      <c r="H67" s="1">
        <v>45</v>
      </c>
      <c r="I67" s="1">
        <v>92</v>
      </c>
      <c r="J67" s="1">
        <v>42</v>
      </c>
      <c r="K67" s="1">
        <v>91</v>
      </c>
      <c r="L67" s="1" t="s">
        <v>845</v>
      </c>
      <c r="M67" s="3" t="s">
        <v>754</v>
      </c>
      <c r="N67" s="3" t="s">
        <v>755</v>
      </c>
      <c r="O67" s="5">
        <f t="shared" si="19"/>
        <v>8.89</v>
      </c>
      <c r="P67" s="5">
        <f t="shared" si="20"/>
        <v>5.9749999999999996</v>
      </c>
      <c r="Q67" s="1">
        <f t="shared" ref="Q67:Q98" si="23">ROUND(O67, 0)</f>
        <v>9</v>
      </c>
      <c r="R67" s="1">
        <f t="shared" ref="R67:R97" si="24">ROUND(P67, 0)</f>
        <v>6</v>
      </c>
      <c r="S67" s="1">
        <f t="shared" si="21"/>
        <v>15</v>
      </c>
      <c r="T67" s="1">
        <f t="shared" si="22"/>
        <v>6</v>
      </c>
      <c r="U67" s="1" t="str">
        <f t="shared" ref="U67:U129" si="25">D67</f>
        <v>normal</v>
      </c>
      <c r="V67" s="1" t="str">
        <f t="shared" ref="V67:V128" si="26">IF(E67 = 0, "", E67)</f>
        <v>flying</v>
      </c>
      <c r="W67" s="1" t="s">
        <v>17</v>
      </c>
      <c r="AB67" t="str">
        <f t="shared" ref="AB67:AB130" si="27">B67</f>
        <v>Chatot</v>
      </c>
    </row>
    <row r="68" spans="1:28" x14ac:dyDescent="0.25">
      <c r="A68" s="1">
        <v>442</v>
      </c>
      <c r="B68" s="3" t="s">
        <v>466</v>
      </c>
      <c r="C68" s="3"/>
      <c r="D68" s="6" t="s">
        <v>117</v>
      </c>
      <c r="E68" s="6" t="s">
        <v>37</v>
      </c>
      <c r="F68" s="1">
        <v>50</v>
      </c>
      <c r="G68" s="1">
        <v>92</v>
      </c>
      <c r="H68" s="1">
        <v>108</v>
      </c>
      <c r="I68" s="1">
        <v>92</v>
      </c>
      <c r="J68" s="1">
        <v>108</v>
      </c>
      <c r="K68" s="1">
        <v>35</v>
      </c>
      <c r="L68" s="1" t="s">
        <v>846</v>
      </c>
      <c r="M68" s="3" t="s">
        <v>773</v>
      </c>
      <c r="N68" s="3" t="s">
        <v>752</v>
      </c>
      <c r="O68" s="5">
        <f t="shared" si="19"/>
        <v>6.92</v>
      </c>
      <c r="P68" s="5">
        <f t="shared" si="20"/>
        <v>7.9</v>
      </c>
      <c r="Q68" s="1">
        <f t="shared" si="23"/>
        <v>7</v>
      </c>
      <c r="R68" s="1">
        <f t="shared" si="24"/>
        <v>8</v>
      </c>
      <c r="S68" s="1">
        <f t="shared" si="21"/>
        <v>15</v>
      </c>
      <c r="T68" s="1">
        <f t="shared" si="22"/>
        <v>6</v>
      </c>
      <c r="U68" s="1" t="str">
        <f t="shared" si="25"/>
        <v>ghost</v>
      </c>
      <c r="V68" s="1" t="str">
        <f t="shared" si="26"/>
        <v>dark</v>
      </c>
      <c r="W68" s="1" t="s">
        <v>17</v>
      </c>
      <c r="AB68" t="str">
        <f t="shared" si="27"/>
        <v>Spiritomb</v>
      </c>
    </row>
    <row r="69" spans="1:28" x14ac:dyDescent="0.25">
      <c r="A69" s="1">
        <v>443</v>
      </c>
      <c r="B69" s="3" t="s">
        <v>467</v>
      </c>
      <c r="C69" s="3"/>
      <c r="D69" s="6" t="s">
        <v>173</v>
      </c>
      <c r="E69" s="6" t="s">
        <v>47</v>
      </c>
      <c r="F69" s="1">
        <v>58</v>
      </c>
      <c r="G69" s="1">
        <v>70</v>
      </c>
      <c r="H69" s="1">
        <v>45</v>
      </c>
      <c r="I69" s="1">
        <v>40</v>
      </c>
      <c r="J69" s="1">
        <v>45</v>
      </c>
      <c r="K69" s="1">
        <v>42</v>
      </c>
      <c r="L69" s="1" t="s">
        <v>847</v>
      </c>
      <c r="M69" s="3" t="s">
        <v>773</v>
      </c>
      <c r="N69" s="3" t="s">
        <v>753</v>
      </c>
      <c r="O69" s="5">
        <f t="shared" si="19"/>
        <v>5.58</v>
      </c>
      <c r="P69" s="5">
        <f t="shared" si="20"/>
        <v>5.15</v>
      </c>
      <c r="Q69" s="1">
        <f t="shared" si="23"/>
        <v>6</v>
      </c>
      <c r="R69" s="1">
        <f t="shared" si="24"/>
        <v>5</v>
      </c>
      <c r="S69" s="1">
        <f t="shared" si="21"/>
        <v>11</v>
      </c>
      <c r="T69" s="1">
        <f t="shared" si="22"/>
        <v>4</v>
      </c>
      <c r="U69" s="1" t="str">
        <f t="shared" si="25"/>
        <v>dragon</v>
      </c>
      <c r="V69" s="1" t="str">
        <f t="shared" si="26"/>
        <v>ground</v>
      </c>
      <c r="X69" s="1" t="str">
        <f t="shared" ref="X69:X129" si="28">B70</f>
        <v>Gabite</v>
      </c>
      <c r="Z69">
        <f t="shared" ref="Z69:Z99" si="29">ROUND(((T70*(T70-1)/2)-(T69*(T69-1)/2))/2 - (T70-T69)/2, 0)</f>
        <v>2</v>
      </c>
      <c r="AA69">
        <f t="shared" ref="AA69:AA129" si="30">ROUNDDOWN((T70-3)/2, 0)</f>
        <v>1</v>
      </c>
      <c r="AB69" t="str">
        <f t="shared" si="27"/>
        <v>Gible</v>
      </c>
    </row>
    <row r="70" spans="1:28" x14ac:dyDescent="0.25">
      <c r="A70" s="1">
        <v>444</v>
      </c>
      <c r="B70" s="3" t="s">
        <v>468</v>
      </c>
      <c r="C70" s="3"/>
      <c r="D70" s="6" t="s">
        <v>173</v>
      </c>
      <c r="E70" s="6" t="s">
        <v>47</v>
      </c>
      <c r="F70" s="1">
        <v>68</v>
      </c>
      <c r="G70" s="1">
        <v>90</v>
      </c>
      <c r="H70" s="1">
        <v>65</v>
      </c>
      <c r="I70" s="1">
        <v>50</v>
      </c>
      <c r="J70" s="1">
        <v>55</v>
      </c>
      <c r="K70" s="1">
        <v>82</v>
      </c>
      <c r="L70" s="1" t="s">
        <v>848</v>
      </c>
      <c r="M70" s="3" t="s">
        <v>773</v>
      </c>
      <c r="N70" s="3" t="s">
        <v>753</v>
      </c>
      <c r="O70" s="5">
        <f t="shared" si="19"/>
        <v>8.2800000000000011</v>
      </c>
      <c r="P70" s="5">
        <f t="shared" si="20"/>
        <v>6.4</v>
      </c>
      <c r="Q70" s="1">
        <f t="shared" si="23"/>
        <v>8</v>
      </c>
      <c r="R70" s="1">
        <f t="shared" si="24"/>
        <v>6</v>
      </c>
      <c r="S70" s="1">
        <f t="shared" si="21"/>
        <v>14</v>
      </c>
      <c r="T70" s="1">
        <f t="shared" si="22"/>
        <v>5</v>
      </c>
      <c r="U70" s="1" t="str">
        <f t="shared" si="25"/>
        <v>dragon</v>
      </c>
      <c r="V70" s="1" t="str">
        <f t="shared" si="26"/>
        <v>ground</v>
      </c>
      <c r="W70" s="1" t="s">
        <v>105</v>
      </c>
      <c r="X70" s="1" t="str">
        <f t="shared" si="28"/>
        <v>Garchomp</v>
      </c>
      <c r="Z70">
        <f t="shared" si="29"/>
        <v>11</v>
      </c>
      <c r="AA70">
        <f t="shared" si="30"/>
        <v>3</v>
      </c>
      <c r="AB70" t="str">
        <f t="shared" si="27"/>
        <v>Gabite</v>
      </c>
    </row>
    <row r="71" spans="1:28" x14ac:dyDescent="0.25">
      <c r="A71" s="1">
        <v>445</v>
      </c>
      <c r="B71" s="3" t="s">
        <v>469</v>
      </c>
      <c r="C71" s="3"/>
      <c r="D71" s="6" t="s">
        <v>173</v>
      </c>
      <c r="E71" s="6" t="s">
        <v>47</v>
      </c>
      <c r="F71" s="1">
        <v>108</v>
      </c>
      <c r="G71" s="1">
        <v>130</v>
      </c>
      <c r="H71" s="1">
        <v>95</v>
      </c>
      <c r="I71" s="1">
        <v>80</v>
      </c>
      <c r="J71" s="1">
        <v>85</v>
      </c>
      <c r="K71" s="1">
        <v>102</v>
      </c>
      <c r="L71" s="1" t="s">
        <v>849</v>
      </c>
      <c r="M71" s="3" t="s">
        <v>773</v>
      </c>
      <c r="N71" s="3" t="s">
        <v>753</v>
      </c>
      <c r="O71" s="5">
        <f t="shared" si="19"/>
        <v>11.38</v>
      </c>
      <c r="P71" s="5">
        <f t="shared" si="20"/>
        <v>9.9</v>
      </c>
      <c r="Q71" s="1">
        <f t="shared" si="23"/>
        <v>11</v>
      </c>
      <c r="R71" s="1">
        <f t="shared" si="24"/>
        <v>10</v>
      </c>
      <c r="S71" s="1">
        <f t="shared" si="21"/>
        <v>21</v>
      </c>
      <c r="T71" s="1">
        <f t="shared" si="22"/>
        <v>9</v>
      </c>
      <c r="U71" s="1" t="str">
        <f t="shared" si="25"/>
        <v>dragon</v>
      </c>
      <c r="V71" s="1" t="str">
        <f t="shared" si="26"/>
        <v>ground</v>
      </c>
      <c r="W71" s="1" t="s">
        <v>17</v>
      </c>
      <c r="AB71" t="str">
        <f t="shared" si="27"/>
        <v>Garchomp</v>
      </c>
    </row>
    <row r="72" spans="1:28" x14ac:dyDescent="0.25">
      <c r="A72" s="1">
        <v>446</v>
      </c>
      <c r="B72" s="3" t="s">
        <v>470</v>
      </c>
      <c r="C72" s="3"/>
      <c r="D72" s="6" t="s">
        <v>33</v>
      </c>
      <c r="F72" s="1">
        <v>135</v>
      </c>
      <c r="G72" s="1">
        <v>85</v>
      </c>
      <c r="H72" s="1">
        <v>40</v>
      </c>
      <c r="I72" s="1">
        <v>40</v>
      </c>
      <c r="J72" s="1">
        <v>85</v>
      </c>
      <c r="K72" s="1">
        <v>5</v>
      </c>
      <c r="L72" s="1" t="s">
        <v>850</v>
      </c>
      <c r="M72" s="3" t="s">
        <v>759</v>
      </c>
      <c r="N72" s="3" t="s">
        <v>753</v>
      </c>
      <c r="O72" s="5">
        <f t="shared" si="19"/>
        <v>4.8499999999999996</v>
      </c>
      <c r="P72" s="5">
        <f t="shared" si="20"/>
        <v>9.875</v>
      </c>
      <c r="Q72" s="1">
        <f t="shared" si="23"/>
        <v>5</v>
      </c>
      <c r="R72" s="1">
        <f t="shared" si="24"/>
        <v>10</v>
      </c>
      <c r="S72" s="1">
        <f t="shared" si="21"/>
        <v>15</v>
      </c>
      <c r="T72" s="1">
        <f t="shared" si="22"/>
        <v>6</v>
      </c>
      <c r="U72" s="1" t="str">
        <f t="shared" si="25"/>
        <v>normal</v>
      </c>
      <c r="V72" s="1" t="s">
        <v>47</v>
      </c>
      <c r="X72" s="1" t="str">
        <f t="shared" si="28"/>
        <v>Snorlax</v>
      </c>
      <c r="Z72">
        <f t="shared" si="29"/>
        <v>6</v>
      </c>
      <c r="AA72">
        <f t="shared" si="30"/>
        <v>2</v>
      </c>
      <c r="AB72" t="str">
        <f t="shared" si="27"/>
        <v>Munchlax</v>
      </c>
    </row>
    <row r="73" spans="1:28" x14ac:dyDescent="0.25">
      <c r="A73" s="1">
        <v>143</v>
      </c>
      <c r="B73" s="3" t="s">
        <v>168</v>
      </c>
      <c r="C73" s="3"/>
      <c r="D73" s="6" t="s">
        <v>33</v>
      </c>
      <c r="F73" s="1">
        <v>160</v>
      </c>
      <c r="G73" s="1">
        <v>110</v>
      </c>
      <c r="H73" s="1">
        <v>65</v>
      </c>
      <c r="I73" s="1">
        <v>65</v>
      </c>
      <c r="J73" s="1">
        <v>110</v>
      </c>
      <c r="K73" s="1">
        <v>30</v>
      </c>
      <c r="L73" s="1" t="s">
        <v>851</v>
      </c>
      <c r="M73" s="3" t="s">
        <v>759</v>
      </c>
      <c r="N73" s="3" t="s">
        <v>753</v>
      </c>
      <c r="O73" s="5">
        <f t="shared" si="19"/>
        <v>7.35</v>
      </c>
      <c r="P73" s="5">
        <f t="shared" si="20"/>
        <v>12.375</v>
      </c>
      <c r="Q73" s="1">
        <f t="shared" si="23"/>
        <v>7</v>
      </c>
      <c r="R73" s="1">
        <f t="shared" si="24"/>
        <v>12</v>
      </c>
      <c r="S73" s="1">
        <f t="shared" si="21"/>
        <v>19</v>
      </c>
      <c r="T73" s="1">
        <f t="shared" si="22"/>
        <v>8</v>
      </c>
      <c r="U73" s="1" t="str">
        <f t="shared" si="25"/>
        <v>normal</v>
      </c>
      <c r="V73" s="1" t="s">
        <v>47</v>
      </c>
      <c r="W73" s="1" t="s">
        <v>77</v>
      </c>
      <c r="AB73" t="str">
        <f t="shared" si="27"/>
        <v>Snorlax</v>
      </c>
    </row>
    <row r="74" spans="1:28" x14ac:dyDescent="0.25">
      <c r="A74" s="1">
        <v>447</v>
      </c>
      <c r="B74" s="3" t="s">
        <v>471</v>
      </c>
      <c r="C74" s="3"/>
      <c r="D74" s="6" t="s">
        <v>77</v>
      </c>
      <c r="F74" s="1">
        <v>40</v>
      </c>
      <c r="G74" s="1">
        <v>70</v>
      </c>
      <c r="H74" s="1">
        <v>40</v>
      </c>
      <c r="I74" s="1">
        <v>35</v>
      </c>
      <c r="J74" s="1">
        <v>40</v>
      </c>
      <c r="K74" s="1">
        <v>60</v>
      </c>
      <c r="L74" s="1" t="s">
        <v>852</v>
      </c>
      <c r="M74" s="3" t="s">
        <v>759</v>
      </c>
      <c r="N74" s="3" t="s">
        <v>752</v>
      </c>
      <c r="O74" s="5">
        <f t="shared" si="19"/>
        <v>6.25</v>
      </c>
      <c r="P74" s="5">
        <f t="shared" si="20"/>
        <v>4</v>
      </c>
      <c r="Q74" s="1">
        <f t="shared" si="23"/>
        <v>6</v>
      </c>
      <c r="R74" s="1">
        <f t="shared" si="24"/>
        <v>4</v>
      </c>
      <c r="S74" s="1">
        <f t="shared" si="21"/>
        <v>10</v>
      </c>
      <c r="T74" s="1">
        <f t="shared" si="22"/>
        <v>3</v>
      </c>
      <c r="U74" s="1" t="str">
        <f t="shared" si="25"/>
        <v>fighting</v>
      </c>
      <c r="V74" s="1" t="s">
        <v>33</v>
      </c>
      <c r="X74" s="1" t="str">
        <f t="shared" si="28"/>
        <v>Lucario</v>
      </c>
      <c r="Z74">
        <f t="shared" si="29"/>
        <v>7</v>
      </c>
      <c r="AA74">
        <f t="shared" si="30"/>
        <v>2</v>
      </c>
      <c r="AB74" t="str">
        <f t="shared" si="27"/>
        <v>Riolu</v>
      </c>
    </row>
    <row r="75" spans="1:28" x14ac:dyDescent="0.25">
      <c r="A75" s="1">
        <v>448</v>
      </c>
      <c r="B75" s="3" t="s">
        <v>472</v>
      </c>
      <c r="C75" s="3"/>
      <c r="D75" s="6" t="s">
        <v>77</v>
      </c>
      <c r="E75" s="6" t="s">
        <v>105</v>
      </c>
      <c r="F75" s="1">
        <v>70</v>
      </c>
      <c r="G75" s="1">
        <v>110</v>
      </c>
      <c r="H75" s="1">
        <v>70</v>
      </c>
      <c r="I75" s="1">
        <v>115</v>
      </c>
      <c r="J75" s="1">
        <v>70</v>
      </c>
      <c r="K75" s="1">
        <v>90</v>
      </c>
      <c r="L75" s="1" t="s">
        <v>853</v>
      </c>
      <c r="M75" s="1" t="s">
        <v>759</v>
      </c>
      <c r="N75" s="1" t="s">
        <v>752</v>
      </c>
      <c r="O75" s="5">
        <f t="shared" si="19"/>
        <v>10.45</v>
      </c>
      <c r="P75" s="5">
        <f t="shared" si="20"/>
        <v>7</v>
      </c>
      <c r="Q75" s="1">
        <f t="shared" si="23"/>
        <v>10</v>
      </c>
      <c r="R75" s="1">
        <f t="shared" si="24"/>
        <v>7</v>
      </c>
      <c r="S75" s="1">
        <f t="shared" si="21"/>
        <v>17</v>
      </c>
      <c r="T75" s="1">
        <f t="shared" si="22"/>
        <v>7</v>
      </c>
      <c r="U75" s="1" t="str">
        <f t="shared" si="25"/>
        <v>fighting</v>
      </c>
      <c r="V75" s="1" t="str">
        <f t="shared" si="26"/>
        <v>steel</v>
      </c>
      <c r="W75" s="1" t="s">
        <v>37</v>
      </c>
      <c r="AB75" t="str">
        <f t="shared" si="27"/>
        <v>Lucario</v>
      </c>
    </row>
    <row r="76" spans="1:28" x14ac:dyDescent="0.25">
      <c r="A76" s="1">
        <v>449</v>
      </c>
      <c r="B76" s="3" t="s">
        <v>473</v>
      </c>
      <c r="C76" s="3"/>
      <c r="D76" s="6" t="s">
        <v>47</v>
      </c>
      <c r="F76" s="1">
        <v>68</v>
      </c>
      <c r="G76" s="1">
        <v>72</v>
      </c>
      <c r="H76" s="1">
        <v>78</v>
      </c>
      <c r="I76" s="1">
        <v>38</v>
      </c>
      <c r="J76" s="1">
        <v>42</v>
      </c>
      <c r="K76" s="1">
        <v>32</v>
      </c>
      <c r="L76" s="1" t="s">
        <v>854</v>
      </c>
      <c r="M76" s="1" t="s">
        <v>759</v>
      </c>
      <c r="N76" s="1" t="s">
        <v>755</v>
      </c>
      <c r="O76" s="5">
        <f t="shared" si="19"/>
        <v>5.26</v>
      </c>
      <c r="P76" s="5">
        <f t="shared" si="20"/>
        <v>6.4</v>
      </c>
      <c r="Q76" s="1">
        <f t="shared" si="23"/>
        <v>5</v>
      </c>
      <c r="R76" s="1">
        <f t="shared" si="24"/>
        <v>6</v>
      </c>
      <c r="S76" s="1">
        <f t="shared" si="21"/>
        <v>11</v>
      </c>
      <c r="T76" s="1">
        <f t="shared" si="22"/>
        <v>4</v>
      </c>
      <c r="U76" s="1" t="str">
        <f t="shared" si="25"/>
        <v>ground</v>
      </c>
      <c r="V76" s="6" t="s">
        <v>33</v>
      </c>
      <c r="X76" s="1" t="str">
        <f t="shared" si="28"/>
        <v>Hippowdon</v>
      </c>
      <c r="Z76">
        <f t="shared" si="29"/>
        <v>6</v>
      </c>
      <c r="AA76">
        <f t="shared" si="30"/>
        <v>2</v>
      </c>
      <c r="AB76" t="str">
        <f t="shared" si="27"/>
        <v>Hippopotas</v>
      </c>
    </row>
    <row r="77" spans="1:28" x14ac:dyDescent="0.25">
      <c r="A77" s="1">
        <v>450</v>
      </c>
      <c r="B77" s="3" t="s">
        <v>474</v>
      </c>
      <c r="C77" s="3"/>
      <c r="D77" s="6" t="s">
        <v>47</v>
      </c>
      <c r="F77" s="1">
        <v>108</v>
      </c>
      <c r="G77" s="1">
        <v>112</v>
      </c>
      <c r="H77" s="1">
        <v>118</v>
      </c>
      <c r="I77" s="1">
        <v>68</v>
      </c>
      <c r="J77" s="1">
        <v>72</v>
      </c>
      <c r="K77" s="1">
        <v>47</v>
      </c>
      <c r="L77" s="1" t="s">
        <v>855</v>
      </c>
      <c r="M77" s="1" t="s">
        <v>759</v>
      </c>
      <c r="N77" s="1" t="s">
        <v>755</v>
      </c>
      <c r="O77" s="5">
        <f t="shared" si="19"/>
        <v>8.16</v>
      </c>
      <c r="P77" s="5">
        <f t="shared" si="20"/>
        <v>10.15</v>
      </c>
      <c r="Q77" s="1">
        <f t="shared" si="23"/>
        <v>8</v>
      </c>
      <c r="R77" s="1">
        <f t="shared" si="24"/>
        <v>10</v>
      </c>
      <c r="S77" s="1">
        <f t="shared" si="21"/>
        <v>18</v>
      </c>
      <c r="T77" s="1">
        <f t="shared" si="22"/>
        <v>7</v>
      </c>
      <c r="U77" s="1" t="str">
        <f t="shared" si="25"/>
        <v>ground</v>
      </c>
      <c r="V77" s="1" t="s">
        <v>33</v>
      </c>
      <c r="W77" s="1" t="s">
        <v>48</v>
      </c>
      <c r="AB77" t="str">
        <f t="shared" si="27"/>
        <v>Hippowdon</v>
      </c>
    </row>
    <row r="78" spans="1:28" x14ac:dyDescent="0.25">
      <c r="A78" s="1">
        <v>451</v>
      </c>
      <c r="B78" s="3" t="s">
        <v>475</v>
      </c>
      <c r="C78" s="3"/>
      <c r="D78" s="6" t="s">
        <v>13</v>
      </c>
      <c r="E78" s="6" t="s">
        <v>26</v>
      </c>
      <c r="F78" s="1">
        <v>40</v>
      </c>
      <c r="G78" s="1">
        <v>50</v>
      </c>
      <c r="H78" s="1">
        <v>90</v>
      </c>
      <c r="I78" s="1">
        <v>30</v>
      </c>
      <c r="J78" s="1">
        <v>55</v>
      </c>
      <c r="K78" s="1">
        <v>65</v>
      </c>
      <c r="L78" s="1" t="s">
        <v>856</v>
      </c>
      <c r="M78" s="1" t="s">
        <v>751</v>
      </c>
      <c r="N78" s="1" t="s">
        <v>755</v>
      </c>
      <c r="O78" s="5">
        <f t="shared" si="19"/>
        <v>5.4</v>
      </c>
      <c r="P78" s="5">
        <f t="shared" si="20"/>
        <v>5.625</v>
      </c>
      <c r="Q78" s="1">
        <f t="shared" si="23"/>
        <v>5</v>
      </c>
      <c r="R78" s="1">
        <f t="shared" si="24"/>
        <v>6</v>
      </c>
      <c r="S78" s="1">
        <f t="shared" si="21"/>
        <v>11</v>
      </c>
      <c r="T78" s="1">
        <f t="shared" si="22"/>
        <v>4</v>
      </c>
      <c r="U78" s="1" t="str">
        <f t="shared" si="25"/>
        <v>poison</v>
      </c>
      <c r="V78" s="1" t="str">
        <f t="shared" si="26"/>
        <v>bug</v>
      </c>
      <c r="X78" s="1" t="str">
        <f t="shared" si="28"/>
        <v>Drapion</v>
      </c>
      <c r="Z78">
        <f t="shared" si="29"/>
        <v>6</v>
      </c>
      <c r="AA78">
        <f t="shared" si="30"/>
        <v>2</v>
      </c>
      <c r="AB78" t="str">
        <f t="shared" si="27"/>
        <v>Skorupi</v>
      </c>
    </row>
    <row r="79" spans="1:28" x14ac:dyDescent="0.25">
      <c r="A79" s="1">
        <v>452</v>
      </c>
      <c r="B79" s="3" t="s">
        <v>476</v>
      </c>
      <c r="C79" s="3"/>
      <c r="D79" s="6" t="s">
        <v>13</v>
      </c>
      <c r="E79" s="6" t="s">
        <v>37</v>
      </c>
      <c r="F79" s="1">
        <v>70</v>
      </c>
      <c r="G79" s="1">
        <v>90</v>
      </c>
      <c r="H79" s="1">
        <v>110</v>
      </c>
      <c r="I79" s="1">
        <v>60</v>
      </c>
      <c r="J79" s="1">
        <v>75</v>
      </c>
      <c r="K79" s="1">
        <v>95</v>
      </c>
      <c r="L79" s="1" t="s">
        <v>857</v>
      </c>
      <c r="M79" s="1" t="s">
        <v>751</v>
      </c>
      <c r="N79" s="1" t="s">
        <v>755</v>
      </c>
      <c r="O79" s="5">
        <f t="shared" si="19"/>
        <v>8.9</v>
      </c>
      <c r="P79" s="5">
        <f t="shared" si="20"/>
        <v>8.125</v>
      </c>
      <c r="Q79" s="1">
        <f t="shared" si="23"/>
        <v>9</v>
      </c>
      <c r="R79" s="1">
        <f t="shared" si="24"/>
        <v>8</v>
      </c>
      <c r="S79" s="1">
        <f t="shared" si="21"/>
        <v>17</v>
      </c>
      <c r="T79" s="1">
        <f t="shared" si="22"/>
        <v>7</v>
      </c>
      <c r="U79" s="1" t="str">
        <f t="shared" si="25"/>
        <v>poison</v>
      </c>
      <c r="V79" s="1" t="str">
        <f t="shared" si="26"/>
        <v>dark</v>
      </c>
      <c r="W79" s="1" t="s">
        <v>47</v>
      </c>
      <c r="AB79" t="str">
        <f t="shared" si="27"/>
        <v>Drapion</v>
      </c>
    </row>
    <row r="80" spans="1:28" x14ac:dyDescent="0.25">
      <c r="A80" s="1">
        <v>453</v>
      </c>
      <c r="B80" s="3" t="s">
        <v>477</v>
      </c>
      <c r="C80" s="3"/>
      <c r="D80" s="6" t="s">
        <v>13</v>
      </c>
      <c r="E80" s="6" t="s">
        <v>77</v>
      </c>
      <c r="F80" s="1">
        <v>48</v>
      </c>
      <c r="G80" s="1">
        <v>61</v>
      </c>
      <c r="H80" s="1">
        <v>40</v>
      </c>
      <c r="I80" s="1">
        <v>61</v>
      </c>
      <c r="J80" s="1">
        <v>40</v>
      </c>
      <c r="K80" s="1">
        <v>50</v>
      </c>
      <c r="L80" s="1" t="s">
        <v>858</v>
      </c>
      <c r="M80" s="1" t="s">
        <v>751</v>
      </c>
      <c r="N80" s="1" t="s">
        <v>755</v>
      </c>
      <c r="O80" s="5">
        <f t="shared" si="19"/>
        <v>5.66</v>
      </c>
      <c r="P80" s="5">
        <f t="shared" si="20"/>
        <v>4.4000000000000004</v>
      </c>
      <c r="Q80" s="1">
        <f t="shared" si="23"/>
        <v>6</v>
      </c>
      <c r="R80" s="1">
        <f t="shared" si="24"/>
        <v>4</v>
      </c>
      <c r="S80" s="1">
        <f t="shared" si="21"/>
        <v>10</v>
      </c>
      <c r="T80" s="1">
        <f t="shared" si="22"/>
        <v>3</v>
      </c>
      <c r="U80" s="1" t="str">
        <f t="shared" si="25"/>
        <v>poison</v>
      </c>
      <c r="V80" s="1" t="str">
        <f t="shared" si="26"/>
        <v>fighting</v>
      </c>
      <c r="X80" s="1" t="str">
        <f t="shared" si="28"/>
        <v>Toxicroak</v>
      </c>
      <c r="Z80">
        <f t="shared" si="29"/>
        <v>7</v>
      </c>
      <c r="AA80">
        <f t="shared" si="30"/>
        <v>2</v>
      </c>
      <c r="AB80" t="str">
        <f t="shared" si="27"/>
        <v>Croagunk</v>
      </c>
    </row>
    <row r="81" spans="1:28" x14ac:dyDescent="0.25">
      <c r="A81" s="1">
        <v>454</v>
      </c>
      <c r="B81" s="3" t="s">
        <v>478</v>
      </c>
      <c r="C81" s="3"/>
      <c r="D81" s="6" t="s">
        <v>13</v>
      </c>
      <c r="E81" s="6" t="s">
        <v>77</v>
      </c>
      <c r="F81" s="1">
        <v>83</v>
      </c>
      <c r="G81" s="1">
        <v>106</v>
      </c>
      <c r="H81" s="1">
        <v>65</v>
      </c>
      <c r="I81" s="1">
        <v>86</v>
      </c>
      <c r="J81" s="1">
        <v>65</v>
      </c>
      <c r="K81" s="1">
        <v>85</v>
      </c>
      <c r="L81" s="1" t="s">
        <v>858</v>
      </c>
      <c r="M81" s="1" t="s">
        <v>751</v>
      </c>
      <c r="N81" s="1" t="s">
        <v>755</v>
      </c>
      <c r="O81" s="5">
        <f t="shared" si="19"/>
        <v>9.5599999999999987</v>
      </c>
      <c r="P81" s="5">
        <f t="shared" si="20"/>
        <v>7.4</v>
      </c>
      <c r="Q81" s="1">
        <f t="shared" si="23"/>
        <v>10</v>
      </c>
      <c r="R81" s="1">
        <f t="shared" si="24"/>
        <v>7</v>
      </c>
      <c r="S81" s="1">
        <f t="shared" si="21"/>
        <v>17</v>
      </c>
      <c r="T81" s="1">
        <f t="shared" si="22"/>
        <v>7</v>
      </c>
      <c r="U81" s="1" t="str">
        <f t="shared" si="25"/>
        <v>poison</v>
      </c>
      <c r="V81" s="1" t="str">
        <f t="shared" si="26"/>
        <v>fighting</v>
      </c>
      <c r="W81" s="1" t="s">
        <v>37</v>
      </c>
      <c r="AB81" t="str">
        <f t="shared" si="27"/>
        <v>Toxicroak</v>
      </c>
    </row>
    <row r="82" spans="1:28" x14ac:dyDescent="0.25">
      <c r="A82" s="1">
        <v>455</v>
      </c>
      <c r="B82" s="3" t="s">
        <v>479</v>
      </c>
      <c r="C82" s="3"/>
      <c r="D82" s="6" t="s">
        <v>12</v>
      </c>
      <c r="F82" s="1">
        <v>74</v>
      </c>
      <c r="G82" s="1">
        <v>100</v>
      </c>
      <c r="H82" s="1">
        <v>72</v>
      </c>
      <c r="I82" s="1">
        <v>90</v>
      </c>
      <c r="J82" s="1">
        <v>72</v>
      </c>
      <c r="K82" s="1">
        <v>46</v>
      </c>
      <c r="L82" s="1" t="s">
        <v>859</v>
      </c>
      <c r="M82" s="1" t="s">
        <v>751</v>
      </c>
      <c r="N82" s="1" t="s">
        <v>755</v>
      </c>
      <c r="O82" s="5">
        <f t="shared" si="19"/>
        <v>7.74</v>
      </c>
      <c r="P82" s="5">
        <f t="shared" si="20"/>
        <v>7.3</v>
      </c>
      <c r="Q82" s="1">
        <f t="shared" si="23"/>
        <v>8</v>
      </c>
      <c r="R82" s="1">
        <f t="shared" si="24"/>
        <v>7</v>
      </c>
      <c r="S82" s="1">
        <f t="shared" si="21"/>
        <v>15</v>
      </c>
      <c r="T82" s="1">
        <f t="shared" si="22"/>
        <v>6</v>
      </c>
      <c r="U82" s="1" t="str">
        <f t="shared" si="25"/>
        <v>grass</v>
      </c>
      <c r="V82" s="6" t="s">
        <v>37</v>
      </c>
      <c r="W82" s="1" t="s">
        <v>33</v>
      </c>
      <c r="AB82" t="str">
        <f t="shared" si="27"/>
        <v>Carnivine</v>
      </c>
    </row>
    <row r="83" spans="1:28" x14ac:dyDescent="0.25">
      <c r="A83" s="1">
        <v>456</v>
      </c>
      <c r="B83" s="3" t="s">
        <v>480</v>
      </c>
      <c r="C83" s="3"/>
      <c r="D83" s="6" t="s">
        <v>22</v>
      </c>
      <c r="F83" s="1">
        <v>49</v>
      </c>
      <c r="G83" s="1">
        <v>49</v>
      </c>
      <c r="H83" s="1">
        <v>56</v>
      </c>
      <c r="I83" s="1">
        <v>49</v>
      </c>
      <c r="J83" s="1">
        <v>61</v>
      </c>
      <c r="K83" s="1">
        <v>66</v>
      </c>
      <c r="L83" s="1" t="s">
        <v>860</v>
      </c>
      <c r="M83" s="1" t="s">
        <v>756</v>
      </c>
      <c r="N83" s="1" t="s">
        <v>755</v>
      </c>
      <c r="O83" s="5">
        <f t="shared" si="19"/>
        <v>5.58</v>
      </c>
      <c r="P83" s="5">
        <f t="shared" si="20"/>
        <v>5.375</v>
      </c>
      <c r="Q83" s="1">
        <f t="shared" si="23"/>
        <v>6</v>
      </c>
      <c r="R83" s="1">
        <f t="shared" si="24"/>
        <v>5</v>
      </c>
      <c r="S83" s="1">
        <f t="shared" si="21"/>
        <v>11</v>
      </c>
      <c r="T83" s="1">
        <f t="shared" si="22"/>
        <v>4</v>
      </c>
      <c r="U83" s="1" t="str">
        <f t="shared" si="25"/>
        <v>water</v>
      </c>
      <c r="V83" s="6" t="s">
        <v>33</v>
      </c>
      <c r="X83" s="1" t="str">
        <f t="shared" si="28"/>
        <v>Lumineon</v>
      </c>
      <c r="Z83">
        <f t="shared" si="29"/>
        <v>4</v>
      </c>
      <c r="AA83">
        <f t="shared" si="30"/>
        <v>1</v>
      </c>
      <c r="AB83" t="str">
        <f t="shared" si="27"/>
        <v>Finneon</v>
      </c>
    </row>
    <row r="84" spans="1:28" x14ac:dyDescent="0.25">
      <c r="A84" s="1">
        <v>457</v>
      </c>
      <c r="B84" s="3" t="s">
        <v>481</v>
      </c>
      <c r="C84" s="3"/>
      <c r="D84" s="6" t="s">
        <v>22</v>
      </c>
      <c r="F84" s="1">
        <v>69</v>
      </c>
      <c r="G84" s="1">
        <v>69</v>
      </c>
      <c r="H84" s="1">
        <v>76</v>
      </c>
      <c r="I84" s="1">
        <v>69</v>
      </c>
      <c r="J84" s="1">
        <v>86</v>
      </c>
      <c r="K84" s="1">
        <v>91</v>
      </c>
      <c r="L84" s="1" t="s">
        <v>861</v>
      </c>
      <c r="M84" s="1" t="s">
        <v>756</v>
      </c>
      <c r="N84" s="1" t="s">
        <v>755</v>
      </c>
      <c r="O84" s="5">
        <f t="shared" si="19"/>
        <v>7.7800000000000011</v>
      </c>
      <c r="P84" s="5">
        <f t="shared" si="20"/>
        <v>7.5</v>
      </c>
      <c r="Q84" s="1">
        <f t="shared" si="23"/>
        <v>8</v>
      </c>
      <c r="R84" s="1">
        <f t="shared" si="24"/>
        <v>8</v>
      </c>
      <c r="S84" s="1">
        <f t="shared" si="21"/>
        <v>16</v>
      </c>
      <c r="T84" s="1">
        <f t="shared" si="22"/>
        <v>6</v>
      </c>
      <c r="U84" s="1" t="str">
        <f t="shared" si="25"/>
        <v>water</v>
      </c>
      <c r="V84" s="1" t="s">
        <v>48</v>
      </c>
      <c r="W84" s="1" t="s">
        <v>26</v>
      </c>
      <c r="AB84" t="str">
        <f t="shared" si="27"/>
        <v>Lumineon</v>
      </c>
    </row>
    <row r="85" spans="1:28" x14ac:dyDescent="0.25">
      <c r="A85" s="1">
        <v>458</v>
      </c>
      <c r="B85" s="3" t="s">
        <v>482</v>
      </c>
      <c r="C85" s="3"/>
      <c r="D85" s="6" t="s">
        <v>22</v>
      </c>
      <c r="E85" s="6" t="s">
        <v>20</v>
      </c>
      <c r="F85" s="1">
        <v>45</v>
      </c>
      <c r="G85" s="1">
        <v>20</v>
      </c>
      <c r="H85" s="1">
        <v>50</v>
      </c>
      <c r="I85" s="1">
        <v>60</v>
      </c>
      <c r="J85" s="1">
        <v>120</v>
      </c>
      <c r="K85" s="1">
        <v>50</v>
      </c>
      <c r="L85" s="1" t="s">
        <v>862</v>
      </c>
      <c r="M85" s="1" t="s">
        <v>756</v>
      </c>
      <c r="N85" s="1" t="s">
        <v>753</v>
      </c>
      <c r="O85" s="5">
        <f t="shared" si="19"/>
        <v>5.2</v>
      </c>
      <c r="P85" s="5">
        <f t="shared" si="20"/>
        <v>6.5</v>
      </c>
      <c r="Q85" s="1">
        <f t="shared" si="23"/>
        <v>5</v>
      </c>
      <c r="R85" s="1">
        <f t="shared" si="24"/>
        <v>7</v>
      </c>
      <c r="S85" s="1">
        <f t="shared" si="21"/>
        <v>12</v>
      </c>
      <c r="T85" s="1">
        <f t="shared" si="22"/>
        <v>4</v>
      </c>
      <c r="U85" s="1" t="str">
        <f t="shared" si="25"/>
        <v>water</v>
      </c>
      <c r="V85" s="1" t="str">
        <f t="shared" si="26"/>
        <v>flying</v>
      </c>
      <c r="X85" s="1" t="str">
        <f t="shared" si="28"/>
        <v>Mantine</v>
      </c>
      <c r="Z85">
        <f t="shared" si="29"/>
        <v>6</v>
      </c>
      <c r="AA85">
        <f t="shared" si="30"/>
        <v>2</v>
      </c>
      <c r="AB85" t="str">
        <f t="shared" si="27"/>
        <v>Mantyke</v>
      </c>
    </row>
    <row r="86" spans="1:28" x14ac:dyDescent="0.25">
      <c r="A86" s="1">
        <v>226</v>
      </c>
      <c r="B86" s="3" t="s">
        <v>252</v>
      </c>
      <c r="C86" s="3"/>
      <c r="D86" s="6" t="s">
        <v>22</v>
      </c>
      <c r="E86" s="6" t="s">
        <v>20</v>
      </c>
      <c r="F86" s="1">
        <v>85</v>
      </c>
      <c r="G86" s="1">
        <v>40</v>
      </c>
      <c r="H86" s="1">
        <v>70</v>
      </c>
      <c r="I86" s="1">
        <v>80</v>
      </c>
      <c r="J86" s="1">
        <v>140</v>
      </c>
      <c r="K86" s="1">
        <v>70</v>
      </c>
      <c r="L86" s="1" t="s">
        <v>862</v>
      </c>
      <c r="M86" s="1" t="s">
        <v>756</v>
      </c>
      <c r="N86" s="1" t="s">
        <v>753</v>
      </c>
      <c r="O86" s="5">
        <f t="shared" si="19"/>
        <v>7.2</v>
      </c>
      <c r="P86" s="5">
        <f t="shared" si="20"/>
        <v>9.5</v>
      </c>
      <c r="Q86" s="1">
        <f t="shared" si="23"/>
        <v>7</v>
      </c>
      <c r="R86" s="1">
        <f t="shared" si="24"/>
        <v>10</v>
      </c>
      <c r="S86" s="1">
        <f t="shared" si="21"/>
        <v>17</v>
      </c>
      <c r="T86" s="1">
        <f t="shared" si="22"/>
        <v>7</v>
      </c>
      <c r="U86" s="1" t="str">
        <f t="shared" si="25"/>
        <v>water</v>
      </c>
      <c r="V86" s="1" t="str">
        <f t="shared" si="26"/>
        <v>flying</v>
      </c>
      <c r="W86" s="1" t="s">
        <v>48</v>
      </c>
      <c r="AB86" t="str">
        <f t="shared" si="27"/>
        <v>Mantine</v>
      </c>
    </row>
    <row r="87" spans="1:28" x14ac:dyDescent="0.25">
      <c r="A87" s="1">
        <v>459</v>
      </c>
      <c r="B87" s="3" t="s">
        <v>483</v>
      </c>
      <c r="C87" s="3"/>
      <c r="D87" s="6" t="s">
        <v>12</v>
      </c>
      <c r="E87" s="6" t="s">
        <v>48</v>
      </c>
      <c r="F87" s="1">
        <v>60</v>
      </c>
      <c r="G87" s="1">
        <v>62</v>
      </c>
      <c r="H87" s="1">
        <v>50</v>
      </c>
      <c r="I87" s="1">
        <v>62</v>
      </c>
      <c r="J87" s="1">
        <v>60</v>
      </c>
      <c r="K87" s="1">
        <v>40</v>
      </c>
      <c r="L87" s="1" t="s">
        <v>863</v>
      </c>
      <c r="M87" s="1" t="s">
        <v>754</v>
      </c>
      <c r="N87" s="1" t="s">
        <v>752</v>
      </c>
      <c r="O87" s="5">
        <f t="shared" si="19"/>
        <v>5.32</v>
      </c>
      <c r="P87" s="5">
        <f t="shared" si="20"/>
        <v>5.75</v>
      </c>
      <c r="Q87" s="1">
        <f t="shared" si="23"/>
        <v>5</v>
      </c>
      <c r="R87" s="1">
        <f t="shared" si="24"/>
        <v>6</v>
      </c>
      <c r="S87" s="1">
        <f t="shared" si="21"/>
        <v>11</v>
      </c>
      <c r="T87" s="1">
        <f t="shared" si="22"/>
        <v>4</v>
      </c>
      <c r="U87" s="1" t="str">
        <f t="shared" si="25"/>
        <v>grass</v>
      </c>
      <c r="V87" s="1" t="str">
        <f t="shared" si="26"/>
        <v>ice</v>
      </c>
      <c r="X87" s="1" t="str">
        <f t="shared" si="28"/>
        <v>Abomasnow</v>
      </c>
      <c r="Z87">
        <f t="shared" si="29"/>
        <v>6</v>
      </c>
      <c r="AA87">
        <f t="shared" si="30"/>
        <v>2</v>
      </c>
      <c r="AB87" t="str">
        <f t="shared" si="27"/>
        <v>Snover</v>
      </c>
    </row>
    <row r="88" spans="1:28" x14ac:dyDescent="0.25">
      <c r="A88" s="1">
        <v>460</v>
      </c>
      <c r="B88" s="3" t="s">
        <v>484</v>
      </c>
      <c r="C88" s="3"/>
      <c r="D88" s="6" t="s">
        <v>12</v>
      </c>
      <c r="E88" s="6" t="s">
        <v>48</v>
      </c>
      <c r="F88" s="1">
        <v>90</v>
      </c>
      <c r="G88" s="1">
        <v>92</v>
      </c>
      <c r="H88" s="1">
        <v>75</v>
      </c>
      <c r="I88" s="1">
        <v>92</v>
      </c>
      <c r="J88" s="1">
        <v>85</v>
      </c>
      <c r="K88" s="1">
        <v>60</v>
      </c>
      <c r="L88" s="1" t="s">
        <v>863</v>
      </c>
      <c r="M88" s="1" t="s">
        <v>754</v>
      </c>
      <c r="N88" s="1" t="s">
        <v>752</v>
      </c>
      <c r="O88" s="5">
        <f t="shared" si="19"/>
        <v>7.92</v>
      </c>
      <c r="P88" s="5">
        <f t="shared" si="20"/>
        <v>8.5</v>
      </c>
      <c r="Q88" s="1">
        <f t="shared" si="23"/>
        <v>8</v>
      </c>
      <c r="R88" s="1">
        <f t="shared" si="24"/>
        <v>9</v>
      </c>
      <c r="S88" s="1">
        <f t="shared" si="21"/>
        <v>17</v>
      </c>
      <c r="T88" s="1">
        <f t="shared" si="22"/>
        <v>7</v>
      </c>
      <c r="U88" s="1" t="str">
        <f t="shared" si="25"/>
        <v>grass</v>
      </c>
      <c r="V88" s="1" t="str">
        <f t="shared" si="26"/>
        <v>ice</v>
      </c>
      <c r="W88" s="1" t="s">
        <v>47</v>
      </c>
      <c r="AB88" t="str">
        <f t="shared" si="27"/>
        <v>Abomasnow</v>
      </c>
    </row>
    <row r="89" spans="1:28" x14ac:dyDescent="0.25">
      <c r="A89" s="1">
        <v>215</v>
      </c>
      <c r="B89" s="3" t="s">
        <v>241</v>
      </c>
      <c r="C89" s="3"/>
      <c r="D89" s="6" t="s">
        <v>37</v>
      </c>
      <c r="E89" s="6" t="s">
        <v>48</v>
      </c>
      <c r="F89" s="1">
        <v>55</v>
      </c>
      <c r="G89" s="1">
        <v>95</v>
      </c>
      <c r="H89" s="1">
        <v>55</v>
      </c>
      <c r="I89" s="1">
        <v>35</v>
      </c>
      <c r="J89" s="1">
        <v>75</v>
      </c>
      <c r="K89" s="1">
        <v>115</v>
      </c>
      <c r="L89" s="1" t="s">
        <v>864</v>
      </c>
      <c r="M89" s="1" t="s">
        <v>754</v>
      </c>
      <c r="N89" s="1" t="s">
        <v>752</v>
      </c>
      <c r="O89" s="5">
        <f t="shared" si="19"/>
        <v>9.6999999999999993</v>
      </c>
      <c r="P89" s="5">
        <f t="shared" si="20"/>
        <v>6</v>
      </c>
      <c r="Q89" s="1">
        <f t="shared" si="23"/>
        <v>10</v>
      </c>
      <c r="R89" s="1">
        <f t="shared" si="24"/>
        <v>6</v>
      </c>
      <c r="S89" s="1">
        <f t="shared" si="21"/>
        <v>16</v>
      </c>
      <c r="T89" s="1">
        <f t="shared" si="22"/>
        <v>6</v>
      </c>
      <c r="U89" s="1" t="str">
        <f t="shared" si="25"/>
        <v>dark</v>
      </c>
      <c r="V89" s="1" t="str">
        <f t="shared" si="26"/>
        <v>ice</v>
      </c>
      <c r="X89" s="1" t="str">
        <f t="shared" si="28"/>
        <v>Weavile</v>
      </c>
      <c r="Z89">
        <f t="shared" si="29"/>
        <v>3</v>
      </c>
      <c r="AA89">
        <f t="shared" si="30"/>
        <v>2</v>
      </c>
      <c r="AB89" t="str">
        <f t="shared" si="27"/>
        <v>Sneasel</v>
      </c>
    </row>
    <row r="90" spans="1:28" x14ac:dyDescent="0.25">
      <c r="A90" s="1">
        <v>461</v>
      </c>
      <c r="B90" s="3" t="s">
        <v>485</v>
      </c>
      <c r="C90" s="3"/>
      <c r="D90" s="6" t="s">
        <v>37</v>
      </c>
      <c r="E90" s="6" t="s">
        <v>48</v>
      </c>
      <c r="F90" s="1">
        <v>70</v>
      </c>
      <c r="G90" s="1">
        <v>120</v>
      </c>
      <c r="H90" s="1">
        <v>65</v>
      </c>
      <c r="I90" s="1">
        <v>45</v>
      </c>
      <c r="J90" s="1">
        <v>85</v>
      </c>
      <c r="K90" s="1">
        <v>125</v>
      </c>
      <c r="L90" s="1" t="s">
        <v>864</v>
      </c>
      <c r="M90" s="3" t="s">
        <v>754</v>
      </c>
      <c r="N90" s="3" t="s">
        <v>752</v>
      </c>
      <c r="O90" s="5">
        <f t="shared" si="19"/>
        <v>11.45</v>
      </c>
      <c r="P90" s="5">
        <f t="shared" si="20"/>
        <v>7.25</v>
      </c>
      <c r="Q90" s="1">
        <f t="shared" si="23"/>
        <v>11</v>
      </c>
      <c r="R90" s="1">
        <f t="shared" si="24"/>
        <v>7</v>
      </c>
      <c r="S90" s="1">
        <f t="shared" si="21"/>
        <v>18</v>
      </c>
      <c r="T90" s="1">
        <f t="shared" si="22"/>
        <v>7</v>
      </c>
      <c r="U90" s="1" t="str">
        <f t="shared" si="25"/>
        <v>dark</v>
      </c>
      <c r="V90" s="1" t="str">
        <f t="shared" si="26"/>
        <v>ice</v>
      </c>
      <c r="W90" s="1" t="s">
        <v>77</v>
      </c>
      <c r="AB90" t="str">
        <f t="shared" si="27"/>
        <v>Weavile</v>
      </c>
    </row>
    <row r="91" spans="1:28" x14ac:dyDescent="0.25">
      <c r="A91" s="1">
        <v>81</v>
      </c>
      <c r="B91" s="3" t="s">
        <v>104</v>
      </c>
      <c r="C91" s="3"/>
      <c r="D91" s="6" t="s">
        <v>44</v>
      </c>
      <c r="E91" s="6" t="s">
        <v>105</v>
      </c>
      <c r="F91" s="1">
        <v>25</v>
      </c>
      <c r="G91" s="1">
        <v>35</v>
      </c>
      <c r="H91" s="1">
        <v>70</v>
      </c>
      <c r="I91" s="1">
        <v>95</v>
      </c>
      <c r="J91" s="1">
        <v>55</v>
      </c>
      <c r="K91" s="1">
        <v>45</v>
      </c>
      <c r="L91" s="1" t="s">
        <v>865</v>
      </c>
      <c r="M91" s="3" t="s">
        <v>773</v>
      </c>
      <c r="N91" s="3" t="s">
        <v>755</v>
      </c>
      <c r="O91" s="5">
        <f t="shared" si="19"/>
        <v>6.9</v>
      </c>
      <c r="P91" s="5">
        <f t="shared" si="20"/>
        <v>4.375</v>
      </c>
      <c r="Q91" s="1">
        <f t="shared" si="23"/>
        <v>7</v>
      </c>
      <c r="R91" s="1">
        <f t="shared" si="24"/>
        <v>4</v>
      </c>
      <c r="S91" s="1">
        <f t="shared" si="21"/>
        <v>11</v>
      </c>
      <c r="T91" s="1">
        <f t="shared" si="22"/>
        <v>4</v>
      </c>
      <c r="U91" s="1" t="str">
        <f t="shared" si="25"/>
        <v>electric</v>
      </c>
      <c r="V91" s="1" t="str">
        <f t="shared" si="26"/>
        <v>steel</v>
      </c>
      <c r="X91" s="1" t="str">
        <f t="shared" si="28"/>
        <v>Magneton</v>
      </c>
      <c r="Z91">
        <f t="shared" si="29"/>
        <v>4</v>
      </c>
      <c r="AA91">
        <f t="shared" si="30"/>
        <v>1</v>
      </c>
      <c r="AB91" t="str">
        <f t="shared" si="27"/>
        <v>Magnemite</v>
      </c>
    </row>
    <row r="92" spans="1:28" x14ac:dyDescent="0.25">
      <c r="A92" s="1">
        <v>82</v>
      </c>
      <c r="B92" s="3" t="s">
        <v>106</v>
      </c>
      <c r="C92" s="3"/>
      <c r="D92" s="6" t="s">
        <v>44</v>
      </c>
      <c r="E92" s="6" t="s">
        <v>105</v>
      </c>
      <c r="F92" s="1">
        <v>50</v>
      </c>
      <c r="G92" s="1">
        <v>60</v>
      </c>
      <c r="H92" s="1">
        <v>95</v>
      </c>
      <c r="I92" s="1">
        <v>120</v>
      </c>
      <c r="J92" s="1">
        <v>70</v>
      </c>
      <c r="K92" s="1">
        <v>70</v>
      </c>
      <c r="L92" s="1" t="s">
        <v>865</v>
      </c>
      <c r="M92" s="3" t="s">
        <v>773</v>
      </c>
      <c r="N92" s="3" t="s">
        <v>755</v>
      </c>
      <c r="O92" s="5">
        <f t="shared" si="19"/>
        <v>9.4</v>
      </c>
      <c r="P92" s="5">
        <f t="shared" si="20"/>
        <v>6.625</v>
      </c>
      <c r="Q92" s="1">
        <f t="shared" si="23"/>
        <v>9</v>
      </c>
      <c r="R92" s="1">
        <f t="shared" si="24"/>
        <v>7</v>
      </c>
      <c r="S92" s="1">
        <f t="shared" si="21"/>
        <v>16</v>
      </c>
      <c r="T92" s="1">
        <f t="shared" si="22"/>
        <v>6</v>
      </c>
      <c r="U92" s="1" t="str">
        <f t="shared" si="25"/>
        <v>electric</v>
      </c>
      <c r="V92" s="1" t="str">
        <f t="shared" si="26"/>
        <v>steel</v>
      </c>
      <c r="W92" s="1" t="s">
        <v>33</v>
      </c>
      <c r="X92" s="1" t="str">
        <f t="shared" si="28"/>
        <v>Magnezone</v>
      </c>
      <c r="Z92">
        <f t="shared" si="29"/>
        <v>6</v>
      </c>
      <c r="AA92">
        <f t="shared" si="30"/>
        <v>2</v>
      </c>
      <c r="AB92" t="str">
        <f t="shared" si="27"/>
        <v>Magneton</v>
      </c>
    </row>
    <row r="93" spans="1:28" x14ac:dyDescent="0.25">
      <c r="A93" s="1">
        <v>462</v>
      </c>
      <c r="B93" s="3" t="s">
        <v>486</v>
      </c>
      <c r="C93" s="3"/>
      <c r="D93" s="6" t="s">
        <v>44</v>
      </c>
      <c r="E93" s="6" t="s">
        <v>105</v>
      </c>
      <c r="F93" s="1">
        <v>70</v>
      </c>
      <c r="G93" s="1">
        <v>70</v>
      </c>
      <c r="H93" s="1">
        <v>115</v>
      </c>
      <c r="I93" s="1">
        <v>130</v>
      </c>
      <c r="J93" s="1">
        <v>90</v>
      </c>
      <c r="K93" s="1">
        <v>60</v>
      </c>
      <c r="L93" s="1" t="s">
        <v>866</v>
      </c>
      <c r="M93" s="3" t="s">
        <v>773</v>
      </c>
      <c r="N93" s="3" t="s">
        <v>755</v>
      </c>
      <c r="O93" s="5">
        <f t="shared" si="19"/>
        <v>9.6</v>
      </c>
      <c r="P93" s="5">
        <f t="shared" si="20"/>
        <v>8.625</v>
      </c>
      <c r="Q93" s="1">
        <f t="shared" si="23"/>
        <v>10</v>
      </c>
      <c r="R93" s="1">
        <f t="shared" si="24"/>
        <v>9</v>
      </c>
      <c r="S93" s="1">
        <f t="shared" si="21"/>
        <v>19</v>
      </c>
      <c r="T93" s="1">
        <f t="shared" si="22"/>
        <v>8</v>
      </c>
      <c r="U93" s="1" t="str">
        <f t="shared" si="25"/>
        <v>electric</v>
      </c>
      <c r="V93" s="1" t="str">
        <f t="shared" si="26"/>
        <v>steel</v>
      </c>
      <c r="W93" s="1" t="s">
        <v>17</v>
      </c>
      <c r="AB93" t="str">
        <f t="shared" si="27"/>
        <v>Magnezone</v>
      </c>
    </row>
    <row r="94" spans="1:28" x14ac:dyDescent="0.25">
      <c r="A94" s="1">
        <v>108</v>
      </c>
      <c r="B94" s="3" t="s">
        <v>133</v>
      </c>
      <c r="C94" s="3"/>
      <c r="D94" s="6" t="s">
        <v>33</v>
      </c>
      <c r="F94" s="1">
        <v>90</v>
      </c>
      <c r="G94" s="1">
        <v>55</v>
      </c>
      <c r="H94" s="1">
        <v>75</v>
      </c>
      <c r="I94" s="1">
        <v>60</v>
      </c>
      <c r="J94" s="1">
        <v>75</v>
      </c>
      <c r="K94" s="1">
        <v>30</v>
      </c>
      <c r="L94" s="1" t="s">
        <v>867</v>
      </c>
      <c r="M94" s="3" t="s">
        <v>754</v>
      </c>
      <c r="N94" s="3" t="s">
        <v>753</v>
      </c>
      <c r="O94" s="5">
        <f t="shared" si="19"/>
        <v>4.75</v>
      </c>
      <c r="P94" s="5">
        <f t="shared" si="20"/>
        <v>8.25</v>
      </c>
      <c r="Q94" s="1">
        <f t="shared" si="23"/>
        <v>5</v>
      </c>
      <c r="R94" s="1">
        <f t="shared" si="24"/>
        <v>8</v>
      </c>
      <c r="S94" s="1">
        <f t="shared" si="21"/>
        <v>13</v>
      </c>
      <c r="T94" s="1">
        <f t="shared" si="22"/>
        <v>5</v>
      </c>
      <c r="U94" s="1" t="str">
        <f t="shared" si="25"/>
        <v>normal</v>
      </c>
      <c r="V94" s="1" t="s">
        <v>12</v>
      </c>
      <c r="X94" s="1" t="str">
        <f t="shared" si="28"/>
        <v>Lickilicky</v>
      </c>
      <c r="Z94">
        <f t="shared" si="29"/>
        <v>5</v>
      </c>
      <c r="AA94">
        <f t="shared" si="30"/>
        <v>2</v>
      </c>
      <c r="AB94" t="str">
        <f t="shared" si="27"/>
        <v>Lickitung</v>
      </c>
    </row>
    <row r="95" spans="1:28" ht="14.25" customHeight="1" x14ac:dyDescent="0.25">
      <c r="A95" s="1">
        <v>463</v>
      </c>
      <c r="B95" s="3" t="s">
        <v>487</v>
      </c>
      <c r="C95" s="3"/>
      <c r="D95" s="6" t="s">
        <v>33</v>
      </c>
      <c r="F95" s="1">
        <v>110</v>
      </c>
      <c r="G95" s="1">
        <v>85</v>
      </c>
      <c r="H95" s="1">
        <v>95</v>
      </c>
      <c r="I95" s="1">
        <v>80</v>
      </c>
      <c r="J95" s="1">
        <v>95</v>
      </c>
      <c r="K95" s="1">
        <v>50</v>
      </c>
      <c r="L95" s="1" t="s">
        <v>867</v>
      </c>
      <c r="M95" s="3" t="s">
        <v>754</v>
      </c>
      <c r="N95" s="3" t="s">
        <v>753</v>
      </c>
      <c r="O95" s="5">
        <f t="shared" si="19"/>
        <v>7.05</v>
      </c>
      <c r="P95" s="5">
        <f t="shared" si="20"/>
        <v>10.25</v>
      </c>
      <c r="Q95" s="1">
        <f t="shared" si="23"/>
        <v>7</v>
      </c>
      <c r="R95" s="1">
        <f t="shared" si="24"/>
        <v>10</v>
      </c>
      <c r="S95" s="1">
        <f t="shared" si="21"/>
        <v>17</v>
      </c>
      <c r="T95" s="1">
        <f t="shared" si="22"/>
        <v>7</v>
      </c>
      <c r="U95" s="1" t="str">
        <f t="shared" si="25"/>
        <v>normal</v>
      </c>
      <c r="V95" s="1" t="s">
        <v>12</v>
      </c>
      <c r="W95" s="1" t="s">
        <v>48</v>
      </c>
      <c r="AB95" t="str">
        <f t="shared" si="27"/>
        <v>Lickilicky</v>
      </c>
    </row>
    <row r="96" spans="1:28" x14ac:dyDescent="0.25">
      <c r="A96" s="1">
        <v>111</v>
      </c>
      <c r="B96" s="3" t="s">
        <v>136</v>
      </c>
      <c r="C96" s="3"/>
      <c r="D96" s="6" t="s">
        <v>47</v>
      </c>
      <c r="E96" s="6" t="s">
        <v>97</v>
      </c>
      <c r="F96" s="1">
        <v>80</v>
      </c>
      <c r="G96" s="1">
        <v>85</v>
      </c>
      <c r="H96" s="1">
        <v>95</v>
      </c>
      <c r="I96" s="1">
        <v>30</v>
      </c>
      <c r="J96" s="1">
        <v>30</v>
      </c>
      <c r="K96" s="1">
        <v>25</v>
      </c>
      <c r="L96" s="1" t="s">
        <v>868</v>
      </c>
      <c r="M96" s="1" t="s">
        <v>759</v>
      </c>
      <c r="N96" s="1" t="s">
        <v>753</v>
      </c>
      <c r="O96" s="5">
        <f t="shared" si="19"/>
        <v>5.55</v>
      </c>
      <c r="P96" s="5">
        <f t="shared" si="20"/>
        <v>7.125</v>
      </c>
      <c r="Q96" s="1">
        <f t="shared" si="23"/>
        <v>6</v>
      </c>
      <c r="R96" s="1">
        <f t="shared" si="24"/>
        <v>7</v>
      </c>
      <c r="S96" s="1">
        <f t="shared" si="21"/>
        <v>13</v>
      </c>
      <c r="T96" s="1">
        <f t="shared" si="22"/>
        <v>5</v>
      </c>
      <c r="U96" s="1" t="str">
        <f t="shared" si="25"/>
        <v>ground</v>
      </c>
      <c r="V96" s="1" t="str">
        <f t="shared" si="26"/>
        <v>rock</v>
      </c>
      <c r="X96" s="1" t="str">
        <f t="shared" si="28"/>
        <v>Rhydon</v>
      </c>
      <c r="Z96">
        <f t="shared" si="29"/>
        <v>5</v>
      </c>
      <c r="AA96">
        <f t="shared" si="30"/>
        <v>2</v>
      </c>
      <c r="AB96" t="str">
        <f t="shared" si="27"/>
        <v>Rhyhorn</v>
      </c>
    </row>
    <row r="97" spans="1:28" x14ac:dyDescent="0.25">
      <c r="A97" s="1">
        <v>112</v>
      </c>
      <c r="B97" s="3" t="s">
        <v>137</v>
      </c>
      <c r="C97" s="3"/>
      <c r="D97" s="6" t="s">
        <v>47</v>
      </c>
      <c r="E97" s="6" t="s">
        <v>97</v>
      </c>
      <c r="F97" s="1">
        <v>105</v>
      </c>
      <c r="G97" s="1">
        <v>130</v>
      </c>
      <c r="H97" s="1">
        <v>120</v>
      </c>
      <c r="I97" s="1">
        <v>45</v>
      </c>
      <c r="J97" s="1">
        <v>45</v>
      </c>
      <c r="K97" s="1">
        <v>40</v>
      </c>
      <c r="L97" s="1" t="s">
        <v>869</v>
      </c>
      <c r="M97" s="1" t="s">
        <v>759</v>
      </c>
      <c r="N97" s="1" t="s">
        <v>753</v>
      </c>
      <c r="O97" s="5">
        <f t="shared" si="19"/>
        <v>8.5500000000000007</v>
      </c>
      <c r="P97" s="5">
        <f t="shared" si="20"/>
        <v>9.375</v>
      </c>
      <c r="Q97" s="1">
        <f t="shared" si="23"/>
        <v>9</v>
      </c>
      <c r="R97" s="1">
        <f t="shared" si="24"/>
        <v>9</v>
      </c>
      <c r="S97" s="1">
        <f t="shared" si="21"/>
        <v>18</v>
      </c>
      <c r="T97" s="1">
        <f t="shared" si="22"/>
        <v>7</v>
      </c>
      <c r="U97" s="1" t="str">
        <f t="shared" si="25"/>
        <v>ground</v>
      </c>
      <c r="V97" s="1" t="str">
        <f t="shared" si="26"/>
        <v>rock</v>
      </c>
      <c r="W97" s="1" t="s">
        <v>17</v>
      </c>
      <c r="X97" s="1" t="str">
        <f t="shared" si="28"/>
        <v>Rhyperior</v>
      </c>
      <c r="Z97">
        <f t="shared" si="29"/>
        <v>3</v>
      </c>
      <c r="AA97">
        <f t="shared" si="30"/>
        <v>2</v>
      </c>
      <c r="AB97" t="str">
        <f t="shared" si="27"/>
        <v>Rhydon</v>
      </c>
    </row>
    <row r="98" spans="1:28" x14ac:dyDescent="0.25">
      <c r="A98" s="1">
        <v>464</v>
      </c>
      <c r="B98" s="3" t="s">
        <v>488</v>
      </c>
      <c r="C98" s="3"/>
      <c r="D98" s="6" t="s">
        <v>47</v>
      </c>
      <c r="E98" s="6" t="s">
        <v>97</v>
      </c>
      <c r="F98" s="1">
        <v>115</v>
      </c>
      <c r="G98" s="1">
        <v>140</v>
      </c>
      <c r="H98" s="1">
        <v>130</v>
      </c>
      <c r="I98" s="1">
        <v>55</v>
      </c>
      <c r="J98" s="1">
        <v>55</v>
      </c>
      <c r="K98" s="1">
        <v>40</v>
      </c>
      <c r="L98" s="1" t="s">
        <v>869</v>
      </c>
      <c r="M98" s="1" t="s">
        <v>759</v>
      </c>
      <c r="N98" s="1" t="s">
        <v>753</v>
      </c>
      <c r="O98" s="5">
        <f t="shared" ref="O98:O128" si="31">(0.4*K98 + 0.5*MAX(G98,I98)+0.1*MIN(G98,I98)) / 10</f>
        <v>9.15</v>
      </c>
      <c r="P98" s="5">
        <f t="shared" ref="P98:P128" si="32">(0.5*F98 + 0.25*H98 + 0.25*J98)/10</f>
        <v>10.375</v>
      </c>
      <c r="Q98" s="1">
        <f t="shared" si="23"/>
        <v>9</v>
      </c>
      <c r="R98" s="1">
        <f t="shared" ref="R98:R116" si="33">ROUND(P98, 0)</f>
        <v>10</v>
      </c>
      <c r="S98" s="1">
        <f t="shared" ref="S98:S128" si="34">Q98+R98</f>
        <v>19</v>
      </c>
      <c r="T98" s="1">
        <f t="shared" ref="T98:T128" si="35">ROUND((S98-4) / 2, 0)</f>
        <v>8</v>
      </c>
      <c r="U98" s="1" t="str">
        <f t="shared" si="25"/>
        <v>ground</v>
      </c>
      <c r="V98" s="1" t="str">
        <f t="shared" si="26"/>
        <v>rock</v>
      </c>
      <c r="W98" s="1" t="s">
        <v>26</v>
      </c>
      <c r="AB98" t="str">
        <f t="shared" si="27"/>
        <v>Rhyperior</v>
      </c>
    </row>
    <row r="99" spans="1:28" x14ac:dyDescent="0.25">
      <c r="A99" s="1">
        <v>114</v>
      </c>
      <c r="B99" s="3" t="s">
        <v>139</v>
      </c>
      <c r="C99" s="3"/>
      <c r="D99" s="6" t="s">
        <v>12</v>
      </c>
      <c r="F99" s="1">
        <v>65</v>
      </c>
      <c r="G99" s="1">
        <v>55</v>
      </c>
      <c r="H99" s="1">
        <v>115</v>
      </c>
      <c r="I99" s="1">
        <v>100</v>
      </c>
      <c r="J99" s="1">
        <v>40</v>
      </c>
      <c r="K99" s="1">
        <v>60</v>
      </c>
      <c r="L99" s="1" t="s">
        <v>870</v>
      </c>
      <c r="M99" s="1" t="s">
        <v>751</v>
      </c>
      <c r="N99" s="1" t="s">
        <v>755</v>
      </c>
      <c r="O99" s="5">
        <f t="shared" si="31"/>
        <v>7.95</v>
      </c>
      <c r="P99" s="5">
        <f t="shared" si="32"/>
        <v>7.125</v>
      </c>
      <c r="Q99" s="1">
        <f t="shared" ref="Q99:Q112" si="36">ROUND(O99, 0)</f>
        <v>8</v>
      </c>
      <c r="R99" s="1">
        <f t="shared" si="33"/>
        <v>7</v>
      </c>
      <c r="S99" s="1">
        <f t="shared" si="34"/>
        <v>15</v>
      </c>
      <c r="T99" s="1">
        <f t="shared" si="35"/>
        <v>6</v>
      </c>
      <c r="U99" s="1" t="str">
        <f t="shared" si="25"/>
        <v>grass</v>
      </c>
      <c r="V99" s="6" t="s">
        <v>33</v>
      </c>
      <c r="X99" s="1" t="str">
        <f t="shared" si="28"/>
        <v>Tangrowth</v>
      </c>
      <c r="Z99">
        <f t="shared" si="29"/>
        <v>3</v>
      </c>
      <c r="AA99">
        <f t="shared" si="30"/>
        <v>2</v>
      </c>
      <c r="AB99" t="str">
        <f t="shared" si="27"/>
        <v>Tangela</v>
      </c>
    </row>
    <row r="100" spans="1:28" x14ac:dyDescent="0.25">
      <c r="A100" s="1">
        <v>465</v>
      </c>
      <c r="B100" s="3" t="s">
        <v>489</v>
      </c>
      <c r="C100" s="3"/>
      <c r="D100" s="6" t="s">
        <v>12</v>
      </c>
      <c r="F100" s="1">
        <v>100</v>
      </c>
      <c r="G100" s="1">
        <v>100</v>
      </c>
      <c r="H100" s="1">
        <v>125</v>
      </c>
      <c r="I100" s="1">
        <v>110</v>
      </c>
      <c r="J100" s="1">
        <v>50</v>
      </c>
      <c r="K100" s="1">
        <v>50</v>
      </c>
      <c r="L100" s="1" t="s">
        <v>870</v>
      </c>
      <c r="M100" s="1" t="s">
        <v>751</v>
      </c>
      <c r="N100" s="1" t="s">
        <v>755</v>
      </c>
      <c r="O100" s="5">
        <f t="shared" si="31"/>
        <v>8.5</v>
      </c>
      <c r="P100" s="5">
        <f t="shared" si="32"/>
        <v>9.375</v>
      </c>
      <c r="Q100" s="1">
        <f t="shared" si="36"/>
        <v>9</v>
      </c>
      <c r="R100" s="1">
        <f t="shared" si="33"/>
        <v>9</v>
      </c>
      <c r="S100" s="1">
        <f t="shared" si="34"/>
        <v>18</v>
      </c>
      <c r="T100" s="1">
        <f t="shared" si="35"/>
        <v>7</v>
      </c>
      <c r="U100" s="1" t="str">
        <f t="shared" si="25"/>
        <v>grass</v>
      </c>
      <c r="V100" s="1" t="s">
        <v>13</v>
      </c>
      <c r="W100" s="1" t="s">
        <v>47</v>
      </c>
      <c r="AB100" t="str">
        <f t="shared" si="27"/>
        <v>Tangrowth</v>
      </c>
    </row>
    <row r="101" spans="1:28" x14ac:dyDescent="0.25">
      <c r="A101" s="1">
        <v>239</v>
      </c>
      <c r="B101" s="3" t="s">
        <v>265</v>
      </c>
      <c r="C101" s="3"/>
      <c r="D101" s="6" t="s">
        <v>44</v>
      </c>
      <c r="F101" s="1">
        <v>45</v>
      </c>
      <c r="G101" s="1">
        <v>63</v>
      </c>
      <c r="H101" s="1">
        <v>37</v>
      </c>
      <c r="I101" s="1">
        <v>65</v>
      </c>
      <c r="J101" s="1">
        <v>55</v>
      </c>
      <c r="K101" s="1">
        <v>95</v>
      </c>
      <c r="L101" s="1" t="s">
        <v>871</v>
      </c>
      <c r="M101" s="1" t="s">
        <v>754</v>
      </c>
      <c r="N101" s="1" t="s">
        <v>755</v>
      </c>
      <c r="O101" s="5">
        <f t="shared" si="31"/>
        <v>7.68</v>
      </c>
      <c r="P101" s="5">
        <f t="shared" si="32"/>
        <v>4.55</v>
      </c>
      <c r="Q101" s="1">
        <f t="shared" si="36"/>
        <v>8</v>
      </c>
      <c r="R101" s="1">
        <f t="shared" si="33"/>
        <v>5</v>
      </c>
      <c r="S101" s="1">
        <f t="shared" si="34"/>
        <v>13</v>
      </c>
      <c r="T101" s="1">
        <f t="shared" si="35"/>
        <v>5</v>
      </c>
      <c r="U101" s="1" t="str">
        <f t="shared" si="25"/>
        <v>electric</v>
      </c>
      <c r="V101" s="6" t="s">
        <v>33</v>
      </c>
      <c r="X101" s="1" t="str">
        <f t="shared" si="28"/>
        <v>Electabuzz</v>
      </c>
      <c r="Z101">
        <f>ROUND(((T102*(T102-1)/2)-(T101*(T101-1)/2))/2 - (T102-T101)/2, 0)</f>
        <v>5</v>
      </c>
      <c r="AA101">
        <f t="shared" si="30"/>
        <v>2</v>
      </c>
      <c r="AB101" t="str">
        <f t="shared" si="27"/>
        <v>Elekid</v>
      </c>
    </row>
    <row r="102" spans="1:28" x14ac:dyDescent="0.25">
      <c r="A102" s="1">
        <v>125</v>
      </c>
      <c r="B102" s="3" t="s">
        <v>150</v>
      </c>
      <c r="C102" s="3"/>
      <c r="D102" s="6" t="s">
        <v>44</v>
      </c>
      <c r="F102" s="1">
        <v>65</v>
      </c>
      <c r="G102" s="1">
        <v>83</v>
      </c>
      <c r="H102" s="1">
        <v>57</v>
      </c>
      <c r="I102" s="1">
        <v>95</v>
      </c>
      <c r="J102" s="1">
        <v>85</v>
      </c>
      <c r="K102" s="1">
        <v>105</v>
      </c>
      <c r="L102" s="1" t="s">
        <v>871</v>
      </c>
      <c r="M102" s="1" t="s">
        <v>754</v>
      </c>
      <c r="N102" s="1" t="s">
        <v>755</v>
      </c>
      <c r="O102" s="5">
        <f t="shared" si="31"/>
        <v>9.7799999999999994</v>
      </c>
      <c r="P102" s="5">
        <f t="shared" si="32"/>
        <v>6.8</v>
      </c>
      <c r="Q102" s="1">
        <f t="shared" si="36"/>
        <v>10</v>
      </c>
      <c r="R102" s="1">
        <f t="shared" si="33"/>
        <v>7</v>
      </c>
      <c r="S102" s="1">
        <f t="shared" si="34"/>
        <v>17</v>
      </c>
      <c r="T102" s="1">
        <f t="shared" si="35"/>
        <v>7</v>
      </c>
      <c r="U102" s="1" t="str">
        <f t="shared" si="25"/>
        <v>electric</v>
      </c>
      <c r="V102" s="1" t="s">
        <v>77</v>
      </c>
      <c r="W102" s="1" t="s">
        <v>85</v>
      </c>
      <c r="X102" s="1" t="str">
        <f t="shared" si="28"/>
        <v>Electivire</v>
      </c>
      <c r="Z102">
        <f t="shared" ref="Z102:Z161" si="37">ROUND(((T103*(T103-1)/2)-(T102*(T102-1)/2))/2 - (T103-T102)/2, 0)</f>
        <v>3</v>
      </c>
      <c r="AA102">
        <f t="shared" si="30"/>
        <v>2</v>
      </c>
      <c r="AB102" t="str">
        <f t="shared" si="27"/>
        <v>Electabuzz</v>
      </c>
    </row>
    <row r="103" spans="1:28" x14ac:dyDescent="0.25">
      <c r="A103" s="1">
        <v>466</v>
      </c>
      <c r="B103" s="3" t="s">
        <v>490</v>
      </c>
      <c r="C103" s="3"/>
      <c r="D103" s="6" t="s">
        <v>44</v>
      </c>
      <c r="F103" s="1">
        <v>75</v>
      </c>
      <c r="G103" s="1">
        <v>123</v>
      </c>
      <c r="H103" s="1">
        <v>67</v>
      </c>
      <c r="I103" s="1">
        <v>95</v>
      </c>
      <c r="J103" s="1">
        <v>85</v>
      </c>
      <c r="K103" s="1">
        <v>95</v>
      </c>
      <c r="L103" s="1" t="s">
        <v>872</v>
      </c>
      <c r="M103" s="1" t="s">
        <v>754</v>
      </c>
      <c r="N103" s="1" t="s">
        <v>755</v>
      </c>
      <c r="O103" s="5">
        <f t="shared" si="31"/>
        <v>10.9</v>
      </c>
      <c r="P103" s="5">
        <f t="shared" si="32"/>
        <v>7.55</v>
      </c>
      <c r="Q103" s="1">
        <f t="shared" si="36"/>
        <v>11</v>
      </c>
      <c r="R103" s="1">
        <f t="shared" si="33"/>
        <v>8</v>
      </c>
      <c r="S103" s="1">
        <f t="shared" si="34"/>
        <v>19</v>
      </c>
      <c r="T103" s="1">
        <f t="shared" si="35"/>
        <v>8</v>
      </c>
      <c r="U103" s="1" t="str">
        <f t="shared" si="25"/>
        <v>electric</v>
      </c>
      <c r="V103" s="1" t="s">
        <v>77</v>
      </c>
      <c r="W103" s="1" t="s">
        <v>17</v>
      </c>
      <c r="AB103" t="str">
        <f t="shared" si="27"/>
        <v>Electivire</v>
      </c>
    </row>
    <row r="104" spans="1:28" x14ac:dyDescent="0.25">
      <c r="A104" s="1">
        <v>240</v>
      </c>
      <c r="B104" s="3" t="s">
        <v>266</v>
      </c>
      <c r="C104" s="3"/>
      <c r="D104" s="6" t="s">
        <v>17</v>
      </c>
      <c r="F104" s="1">
        <v>45</v>
      </c>
      <c r="G104" s="1">
        <v>75</v>
      </c>
      <c r="H104" s="1">
        <v>37</v>
      </c>
      <c r="I104" s="1">
        <v>70</v>
      </c>
      <c r="J104" s="1">
        <v>55</v>
      </c>
      <c r="K104" s="1">
        <v>83</v>
      </c>
      <c r="L104" s="1" t="s">
        <v>873</v>
      </c>
      <c r="M104" s="1" t="s">
        <v>759</v>
      </c>
      <c r="N104" s="1" t="s">
        <v>755</v>
      </c>
      <c r="O104" s="5">
        <f t="shared" si="31"/>
        <v>7.7700000000000005</v>
      </c>
      <c r="P104" s="5">
        <f t="shared" si="32"/>
        <v>4.55</v>
      </c>
      <c r="Q104" s="1">
        <f t="shared" si="36"/>
        <v>8</v>
      </c>
      <c r="R104" s="1">
        <f t="shared" si="33"/>
        <v>5</v>
      </c>
      <c r="S104" s="1">
        <f t="shared" si="34"/>
        <v>13</v>
      </c>
      <c r="T104" s="1">
        <f t="shared" si="35"/>
        <v>5</v>
      </c>
      <c r="U104" s="1" t="str">
        <f t="shared" si="25"/>
        <v>fire</v>
      </c>
      <c r="V104" s="6" t="s">
        <v>33</v>
      </c>
      <c r="X104" s="1" t="str">
        <f t="shared" si="28"/>
        <v>Magmar</v>
      </c>
      <c r="Z104">
        <f t="shared" si="37"/>
        <v>5</v>
      </c>
      <c r="AA104">
        <f t="shared" si="30"/>
        <v>2</v>
      </c>
      <c r="AB104" t="str">
        <f t="shared" si="27"/>
        <v>Magby</v>
      </c>
    </row>
    <row r="105" spans="1:28" x14ac:dyDescent="0.25">
      <c r="A105" s="1">
        <v>126</v>
      </c>
      <c r="B105" s="3" t="s">
        <v>151</v>
      </c>
      <c r="C105" s="3"/>
      <c r="D105" s="6" t="s">
        <v>17</v>
      </c>
      <c r="F105" s="1">
        <v>65</v>
      </c>
      <c r="G105" s="1">
        <v>95</v>
      </c>
      <c r="H105" s="1">
        <v>57</v>
      </c>
      <c r="I105" s="1">
        <v>100</v>
      </c>
      <c r="J105" s="1">
        <v>85</v>
      </c>
      <c r="K105" s="1">
        <v>93</v>
      </c>
      <c r="L105" s="1" t="s">
        <v>874</v>
      </c>
      <c r="M105" s="1" t="s">
        <v>759</v>
      </c>
      <c r="N105" s="1" t="s">
        <v>755</v>
      </c>
      <c r="O105" s="5">
        <f t="shared" si="31"/>
        <v>9.67</v>
      </c>
      <c r="P105" s="5">
        <f t="shared" si="32"/>
        <v>6.8</v>
      </c>
      <c r="Q105" s="1">
        <f t="shared" si="36"/>
        <v>10</v>
      </c>
      <c r="R105" s="1">
        <f t="shared" si="33"/>
        <v>7</v>
      </c>
      <c r="S105" s="1">
        <f t="shared" si="34"/>
        <v>17</v>
      </c>
      <c r="T105" s="1">
        <f t="shared" si="35"/>
        <v>7</v>
      </c>
      <c r="U105" s="1" t="str">
        <f t="shared" si="25"/>
        <v>fire</v>
      </c>
      <c r="V105" s="1" t="s">
        <v>47</v>
      </c>
      <c r="W105" s="1" t="s">
        <v>85</v>
      </c>
      <c r="X105" s="1" t="str">
        <f t="shared" si="28"/>
        <v>Magmortar</v>
      </c>
      <c r="Z105">
        <f t="shared" si="37"/>
        <v>3</v>
      </c>
      <c r="AA105">
        <f t="shared" si="30"/>
        <v>2</v>
      </c>
      <c r="AB105" t="str">
        <f t="shared" si="27"/>
        <v>Magmar</v>
      </c>
    </row>
    <row r="106" spans="1:28" x14ac:dyDescent="0.25">
      <c r="A106" s="1">
        <v>467</v>
      </c>
      <c r="B106" s="3" t="s">
        <v>491</v>
      </c>
      <c r="C106" s="3"/>
      <c r="D106" s="6" t="s">
        <v>17</v>
      </c>
      <c r="F106" s="1">
        <v>75</v>
      </c>
      <c r="G106" s="1">
        <v>95</v>
      </c>
      <c r="H106" s="1">
        <v>67</v>
      </c>
      <c r="I106" s="1">
        <v>125</v>
      </c>
      <c r="J106" s="1">
        <v>95</v>
      </c>
      <c r="K106" s="1">
        <v>83</v>
      </c>
      <c r="L106" s="1" t="s">
        <v>875</v>
      </c>
      <c r="M106" s="1" t="s">
        <v>759</v>
      </c>
      <c r="N106" s="1" t="s">
        <v>755</v>
      </c>
      <c r="O106" s="5">
        <f t="shared" si="31"/>
        <v>10.52</v>
      </c>
      <c r="P106" s="5">
        <f t="shared" si="32"/>
        <v>7.8</v>
      </c>
      <c r="Q106" s="1">
        <f t="shared" si="36"/>
        <v>11</v>
      </c>
      <c r="R106" s="1">
        <f t="shared" si="33"/>
        <v>8</v>
      </c>
      <c r="S106" s="1">
        <f t="shared" si="34"/>
        <v>19</v>
      </c>
      <c r="T106" s="1">
        <f t="shared" si="35"/>
        <v>8</v>
      </c>
      <c r="U106" s="1" t="str">
        <f t="shared" si="25"/>
        <v>fire</v>
      </c>
      <c r="V106" s="1" t="s">
        <v>47</v>
      </c>
      <c r="W106" s="1" t="s">
        <v>44</v>
      </c>
      <c r="AB106" t="str">
        <f t="shared" si="27"/>
        <v>Magmortar</v>
      </c>
    </row>
    <row r="107" spans="1:28" x14ac:dyDescent="0.25">
      <c r="A107" s="1">
        <v>175</v>
      </c>
      <c r="B107" s="3" t="s">
        <v>201</v>
      </c>
      <c r="C107" s="3"/>
      <c r="D107" s="6" t="s">
        <v>55</v>
      </c>
      <c r="F107" s="1">
        <v>35</v>
      </c>
      <c r="G107" s="1">
        <v>20</v>
      </c>
      <c r="H107" s="1">
        <v>65</v>
      </c>
      <c r="I107" s="1">
        <v>40</v>
      </c>
      <c r="J107" s="1">
        <v>65</v>
      </c>
      <c r="K107" s="1">
        <v>20</v>
      </c>
      <c r="L107" s="1" t="s">
        <v>876</v>
      </c>
      <c r="M107" s="1" t="s">
        <v>754</v>
      </c>
      <c r="N107" s="1" t="s">
        <v>755</v>
      </c>
      <c r="O107" s="5">
        <f t="shared" si="31"/>
        <v>3</v>
      </c>
      <c r="P107" s="5">
        <f t="shared" si="32"/>
        <v>5</v>
      </c>
      <c r="Q107" s="1">
        <f t="shared" si="36"/>
        <v>3</v>
      </c>
      <c r="R107" s="1">
        <f t="shared" si="33"/>
        <v>5</v>
      </c>
      <c r="S107" s="1">
        <f t="shared" si="34"/>
        <v>8</v>
      </c>
      <c r="T107" s="1">
        <f t="shared" si="35"/>
        <v>2</v>
      </c>
      <c r="U107" s="1" t="str">
        <f t="shared" si="25"/>
        <v>fairy</v>
      </c>
      <c r="V107" s="6" t="s">
        <v>33</v>
      </c>
      <c r="X107" s="1" t="str">
        <f t="shared" si="28"/>
        <v>Togetic</v>
      </c>
      <c r="Z107">
        <f t="shared" si="37"/>
        <v>3</v>
      </c>
      <c r="AA107">
        <f t="shared" si="30"/>
        <v>1</v>
      </c>
      <c r="AB107" t="str">
        <f t="shared" si="27"/>
        <v>Togepi</v>
      </c>
    </row>
    <row r="108" spans="1:28" x14ac:dyDescent="0.25">
      <c r="A108" s="1">
        <v>176</v>
      </c>
      <c r="B108" s="3" t="s">
        <v>202</v>
      </c>
      <c r="C108" s="3"/>
      <c r="D108" s="6" t="s">
        <v>55</v>
      </c>
      <c r="E108" s="6" t="s">
        <v>20</v>
      </c>
      <c r="F108" s="1">
        <v>55</v>
      </c>
      <c r="G108" s="1">
        <v>40</v>
      </c>
      <c r="H108" s="1">
        <v>85</v>
      </c>
      <c r="I108" s="1">
        <v>80</v>
      </c>
      <c r="J108" s="1">
        <v>105</v>
      </c>
      <c r="K108" s="1">
        <v>40</v>
      </c>
      <c r="L108" s="1" t="s">
        <v>844</v>
      </c>
      <c r="M108" s="1" t="s">
        <v>754</v>
      </c>
      <c r="N108" s="1" t="s">
        <v>755</v>
      </c>
      <c r="O108" s="5">
        <f t="shared" si="31"/>
        <v>6</v>
      </c>
      <c r="P108" s="5">
        <f t="shared" si="32"/>
        <v>7.5</v>
      </c>
      <c r="Q108" s="1">
        <f t="shared" si="36"/>
        <v>6</v>
      </c>
      <c r="R108" s="1">
        <f t="shared" si="33"/>
        <v>8</v>
      </c>
      <c r="S108" s="1">
        <f t="shared" si="34"/>
        <v>14</v>
      </c>
      <c r="T108" s="1">
        <f t="shared" si="35"/>
        <v>5</v>
      </c>
      <c r="U108" s="1" t="str">
        <f t="shared" si="25"/>
        <v>fairy</v>
      </c>
      <c r="V108" s="1" t="str">
        <f t="shared" si="26"/>
        <v>flying</v>
      </c>
      <c r="W108" s="1" t="s">
        <v>17</v>
      </c>
      <c r="X108" s="1" t="str">
        <f t="shared" si="28"/>
        <v>Togekiss</v>
      </c>
      <c r="Z108">
        <f t="shared" si="37"/>
        <v>8</v>
      </c>
      <c r="AA108">
        <f t="shared" si="30"/>
        <v>2</v>
      </c>
      <c r="AB108" t="str">
        <f t="shared" si="27"/>
        <v>Togetic</v>
      </c>
    </row>
    <row r="109" spans="1:28" x14ac:dyDescent="0.25">
      <c r="A109" s="1">
        <v>468</v>
      </c>
      <c r="B109" s="3" t="s">
        <v>492</v>
      </c>
      <c r="C109" s="3"/>
      <c r="D109" s="6" t="s">
        <v>55</v>
      </c>
      <c r="E109" s="6" t="s">
        <v>20</v>
      </c>
      <c r="F109" s="1">
        <v>85</v>
      </c>
      <c r="G109" s="1">
        <v>50</v>
      </c>
      <c r="H109" s="1">
        <v>95</v>
      </c>
      <c r="I109" s="1">
        <v>120</v>
      </c>
      <c r="J109" s="1">
        <v>115</v>
      </c>
      <c r="K109" s="1">
        <v>80</v>
      </c>
      <c r="L109" s="1" t="s">
        <v>877</v>
      </c>
      <c r="M109" s="1" t="s">
        <v>754</v>
      </c>
      <c r="N109" s="1" t="s">
        <v>755</v>
      </c>
      <c r="O109" s="5">
        <f t="shared" si="31"/>
        <v>9.6999999999999993</v>
      </c>
      <c r="P109" s="5">
        <f t="shared" si="32"/>
        <v>9.5</v>
      </c>
      <c r="Q109" s="1">
        <f t="shared" si="36"/>
        <v>10</v>
      </c>
      <c r="R109" s="1">
        <f t="shared" si="33"/>
        <v>10</v>
      </c>
      <c r="S109" s="1">
        <f t="shared" si="34"/>
        <v>20</v>
      </c>
      <c r="T109" s="1">
        <f t="shared" si="35"/>
        <v>8</v>
      </c>
      <c r="U109" s="1" t="str">
        <f t="shared" si="25"/>
        <v>fairy</v>
      </c>
      <c r="V109" s="1" t="str">
        <f t="shared" si="26"/>
        <v>flying</v>
      </c>
      <c r="W109" s="1" t="s">
        <v>77</v>
      </c>
      <c r="AB109" t="str">
        <f t="shared" si="27"/>
        <v>Togekiss</v>
      </c>
    </row>
    <row r="110" spans="1:28" x14ac:dyDescent="0.25">
      <c r="A110" s="1">
        <v>193</v>
      </c>
      <c r="B110" s="3" t="s">
        <v>219</v>
      </c>
      <c r="C110" s="3"/>
      <c r="D110" s="6" t="s">
        <v>26</v>
      </c>
      <c r="E110" s="6" t="s">
        <v>20</v>
      </c>
      <c r="F110" s="1">
        <v>65</v>
      </c>
      <c r="G110" s="1">
        <v>65</v>
      </c>
      <c r="H110" s="1">
        <v>45</v>
      </c>
      <c r="I110" s="1">
        <v>75</v>
      </c>
      <c r="J110" s="1">
        <v>45</v>
      </c>
      <c r="K110" s="1">
        <v>95</v>
      </c>
      <c r="L110" s="1" t="s">
        <v>878</v>
      </c>
      <c r="M110" s="1" t="s">
        <v>751</v>
      </c>
      <c r="N110" s="1" t="s">
        <v>755</v>
      </c>
      <c r="O110" s="5">
        <f t="shared" si="31"/>
        <v>8.1999999999999993</v>
      </c>
      <c r="P110" s="5">
        <f t="shared" si="32"/>
        <v>5.5</v>
      </c>
      <c r="Q110" s="1">
        <f t="shared" si="36"/>
        <v>8</v>
      </c>
      <c r="R110" s="1">
        <f t="shared" si="33"/>
        <v>6</v>
      </c>
      <c r="S110" s="1">
        <f t="shared" si="34"/>
        <v>14</v>
      </c>
      <c r="T110" s="1">
        <f t="shared" si="35"/>
        <v>5</v>
      </c>
      <c r="U110" s="1" t="str">
        <f t="shared" si="25"/>
        <v>bug</v>
      </c>
      <c r="V110" s="1" t="str">
        <f t="shared" si="26"/>
        <v>flying</v>
      </c>
      <c r="X110" s="1" t="str">
        <f t="shared" si="28"/>
        <v>Yanmega</v>
      </c>
      <c r="Z110">
        <f t="shared" si="37"/>
        <v>5</v>
      </c>
      <c r="AA110">
        <f t="shared" si="30"/>
        <v>2</v>
      </c>
      <c r="AB110" t="str">
        <f t="shared" si="27"/>
        <v>Yanma</v>
      </c>
    </row>
    <row r="111" spans="1:28" x14ac:dyDescent="0.25">
      <c r="A111" s="1">
        <v>469</v>
      </c>
      <c r="B111" s="3" t="s">
        <v>493</v>
      </c>
      <c r="C111" s="3"/>
      <c r="D111" s="6" t="s">
        <v>26</v>
      </c>
      <c r="E111" s="6" t="s">
        <v>20</v>
      </c>
      <c r="F111" s="1">
        <v>86</v>
      </c>
      <c r="G111" s="1">
        <v>76</v>
      </c>
      <c r="H111" s="1">
        <v>86</v>
      </c>
      <c r="I111" s="1">
        <v>116</v>
      </c>
      <c r="J111" s="1">
        <v>56</v>
      </c>
      <c r="K111" s="1">
        <v>95</v>
      </c>
      <c r="L111" s="1" t="s">
        <v>879</v>
      </c>
      <c r="M111" s="1" t="s">
        <v>751</v>
      </c>
      <c r="N111" s="1" t="s">
        <v>755</v>
      </c>
      <c r="O111" s="5">
        <f t="shared" si="31"/>
        <v>10.36</v>
      </c>
      <c r="P111" s="5">
        <f t="shared" si="32"/>
        <v>7.85</v>
      </c>
      <c r="Q111" s="1">
        <f t="shared" si="36"/>
        <v>10</v>
      </c>
      <c r="R111" s="1">
        <f t="shared" si="33"/>
        <v>8</v>
      </c>
      <c r="S111" s="1">
        <f t="shared" si="34"/>
        <v>18</v>
      </c>
      <c r="T111" s="1">
        <f t="shared" si="35"/>
        <v>7</v>
      </c>
      <c r="U111" s="1" t="str">
        <f t="shared" si="25"/>
        <v>bug</v>
      </c>
      <c r="V111" s="1" t="str">
        <f t="shared" si="26"/>
        <v>flying</v>
      </c>
      <c r="W111" s="1" t="s">
        <v>12</v>
      </c>
      <c r="AB111" t="str">
        <f t="shared" si="27"/>
        <v>Yanmega</v>
      </c>
    </row>
    <row r="112" spans="1:28" x14ac:dyDescent="0.25">
      <c r="A112" s="1">
        <v>133</v>
      </c>
      <c r="B112" s="3" t="s">
        <v>158</v>
      </c>
      <c r="C112" s="3"/>
      <c r="D112" s="6" t="s">
        <v>33</v>
      </c>
      <c r="F112" s="1">
        <v>55</v>
      </c>
      <c r="G112" s="1">
        <v>55</v>
      </c>
      <c r="H112" s="1">
        <v>50</v>
      </c>
      <c r="I112" s="1">
        <v>45</v>
      </c>
      <c r="J112" s="1">
        <v>65</v>
      </c>
      <c r="K112" s="1">
        <v>55</v>
      </c>
      <c r="L112" s="1" t="s">
        <v>880</v>
      </c>
      <c r="M112" s="1" t="s">
        <v>754</v>
      </c>
      <c r="N112" s="1" t="s">
        <v>753</v>
      </c>
      <c r="O112" s="5">
        <f t="shared" si="31"/>
        <v>5.4</v>
      </c>
      <c r="P112" s="5">
        <f t="shared" si="32"/>
        <v>5.625</v>
      </c>
      <c r="Q112" s="1">
        <f t="shared" si="36"/>
        <v>5</v>
      </c>
      <c r="R112" s="1">
        <f t="shared" si="33"/>
        <v>6</v>
      </c>
      <c r="S112" s="1">
        <f t="shared" si="34"/>
        <v>11</v>
      </c>
      <c r="T112" s="1">
        <f t="shared" si="35"/>
        <v>4</v>
      </c>
      <c r="U112" s="1" t="str">
        <f t="shared" si="25"/>
        <v>normal</v>
      </c>
      <c r="V112" s="1" t="s">
        <v>37</v>
      </c>
      <c r="X112" s="1" t="s">
        <v>921</v>
      </c>
      <c r="Y112" s="1" t="s">
        <v>922</v>
      </c>
      <c r="Z112">
        <f t="shared" si="37"/>
        <v>6</v>
      </c>
      <c r="AA112">
        <f t="shared" si="30"/>
        <v>2</v>
      </c>
      <c r="AB112" t="str">
        <f t="shared" si="27"/>
        <v>Eevee</v>
      </c>
    </row>
    <row r="113" spans="1:28" x14ac:dyDescent="0.25">
      <c r="A113" s="1">
        <v>134</v>
      </c>
      <c r="B113" s="3" t="s">
        <v>159</v>
      </c>
      <c r="C113" s="3"/>
      <c r="D113" s="6" t="s">
        <v>22</v>
      </c>
      <c r="F113" s="1">
        <v>130</v>
      </c>
      <c r="G113" s="1">
        <v>65</v>
      </c>
      <c r="H113" s="1">
        <v>60</v>
      </c>
      <c r="I113" s="1">
        <v>110</v>
      </c>
      <c r="J113" s="1">
        <v>95</v>
      </c>
      <c r="K113" s="1">
        <v>65</v>
      </c>
      <c r="L113" s="1" t="s">
        <v>881</v>
      </c>
      <c r="M113" s="1" t="s">
        <v>756</v>
      </c>
      <c r="N113" s="1" t="s">
        <v>755</v>
      </c>
      <c r="O113" s="5">
        <f t="shared" si="31"/>
        <v>8.75</v>
      </c>
      <c r="P113" s="5">
        <f t="shared" si="32"/>
        <v>10.375</v>
      </c>
      <c r="Q113" s="2">
        <v>8</v>
      </c>
      <c r="R113" s="1">
        <f t="shared" si="33"/>
        <v>10</v>
      </c>
      <c r="S113" s="3">
        <f t="shared" si="34"/>
        <v>18</v>
      </c>
      <c r="T113" s="1">
        <f t="shared" si="35"/>
        <v>7</v>
      </c>
      <c r="U113" s="1" t="str">
        <f t="shared" si="25"/>
        <v>water</v>
      </c>
      <c r="V113" s="1" t="s">
        <v>33</v>
      </c>
      <c r="W113" s="1" t="s">
        <v>48</v>
      </c>
      <c r="AB113" t="str">
        <f t="shared" si="27"/>
        <v>Vaporeon</v>
      </c>
    </row>
    <row r="114" spans="1:28" x14ac:dyDescent="0.25">
      <c r="A114" s="1">
        <v>135</v>
      </c>
      <c r="B114" s="3" t="s">
        <v>160</v>
      </c>
      <c r="C114" s="3"/>
      <c r="D114" s="6" t="s">
        <v>44</v>
      </c>
      <c r="F114" s="1">
        <v>65</v>
      </c>
      <c r="G114" s="1">
        <v>65</v>
      </c>
      <c r="H114" s="1">
        <v>60</v>
      </c>
      <c r="I114" s="1">
        <v>110</v>
      </c>
      <c r="J114" s="1">
        <v>95</v>
      </c>
      <c r="K114" s="1">
        <v>130</v>
      </c>
      <c r="L114" s="1" t="s">
        <v>882</v>
      </c>
      <c r="M114" s="1" t="s">
        <v>754</v>
      </c>
      <c r="N114" s="1" t="s">
        <v>755</v>
      </c>
      <c r="O114" s="5">
        <f t="shared" si="31"/>
        <v>11.35</v>
      </c>
      <c r="P114" s="5">
        <f t="shared" si="32"/>
        <v>7.125</v>
      </c>
      <c r="Q114" s="1">
        <f>ROUND(O114, 0)</f>
        <v>11</v>
      </c>
      <c r="R114" s="1">
        <f t="shared" si="33"/>
        <v>7</v>
      </c>
      <c r="S114" s="3">
        <f t="shared" si="34"/>
        <v>18</v>
      </c>
      <c r="T114" s="1">
        <f t="shared" si="35"/>
        <v>7</v>
      </c>
      <c r="U114" s="1" t="str">
        <f t="shared" si="25"/>
        <v>electric</v>
      </c>
      <c r="V114" s="1" t="s">
        <v>33</v>
      </c>
      <c r="W114" s="1" t="s">
        <v>117</v>
      </c>
      <c r="AB114" t="str">
        <f t="shared" si="27"/>
        <v>Jolteon</v>
      </c>
    </row>
    <row r="115" spans="1:28" x14ac:dyDescent="0.25">
      <c r="A115" s="1">
        <v>136</v>
      </c>
      <c r="B115" s="3" t="s">
        <v>161</v>
      </c>
      <c r="C115" s="3"/>
      <c r="D115" s="6" t="s">
        <v>17</v>
      </c>
      <c r="F115" s="1">
        <v>65</v>
      </c>
      <c r="G115" s="1">
        <v>130</v>
      </c>
      <c r="H115" s="1">
        <v>60</v>
      </c>
      <c r="I115" s="1">
        <v>95</v>
      </c>
      <c r="J115" s="1">
        <v>110</v>
      </c>
      <c r="K115" s="1">
        <v>65</v>
      </c>
      <c r="L115" s="1" t="s">
        <v>798</v>
      </c>
      <c r="M115" s="1" t="s">
        <v>759</v>
      </c>
      <c r="N115" s="1" t="s">
        <v>755</v>
      </c>
      <c r="O115" s="5">
        <f t="shared" si="31"/>
        <v>10.050000000000001</v>
      </c>
      <c r="P115" s="5">
        <f t="shared" si="32"/>
        <v>7.5</v>
      </c>
      <c r="Q115" s="1">
        <f>ROUND(O115, 0)</f>
        <v>10</v>
      </c>
      <c r="R115" s="1">
        <f t="shared" si="33"/>
        <v>8</v>
      </c>
      <c r="S115" s="3">
        <f t="shared" si="34"/>
        <v>18</v>
      </c>
      <c r="T115" s="1">
        <f t="shared" si="35"/>
        <v>7</v>
      </c>
      <c r="U115" s="1" t="str">
        <f t="shared" si="25"/>
        <v>fire</v>
      </c>
      <c r="V115" s="1" t="s">
        <v>33</v>
      </c>
      <c r="W115" s="1" t="s">
        <v>77</v>
      </c>
      <c r="AB115" t="str">
        <f t="shared" si="27"/>
        <v>Flareon</v>
      </c>
    </row>
    <row r="116" spans="1:28" x14ac:dyDescent="0.25">
      <c r="A116" s="1">
        <v>196</v>
      </c>
      <c r="B116" s="3" t="s">
        <v>222</v>
      </c>
      <c r="C116" s="3"/>
      <c r="D116" s="6" t="s">
        <v>85</v>
      </c>
      <c r="F116" s="1">
        <v>65</v>
      </c>
      <c r="G116" s="1">
        <v>65</v>
      </c>
      <c r="H116" s="1">
        <v>60</v>
      </c>
      <c r="I116" s="1">
        <v>130</v>
      </c>
      <c r="J116" s="1">
        <v>95</v>
      </c>
      <c r="K116" s="1">
        <v>110</v>
      </c>
      <c r="L116" s="1" t="s">
        <v>883</v>
      </c>
      <c r="M116" s="1" t="s">
        <v>759</v>
      </c>
      <c r="N116" s="1" t="s">
        <v>753</v>
      </c>
      <c r="O116" s="5">
        <f t="shared" si="31"/>
        <v>11.55</v>
      </c>
      <c r="P116" s="5">
        <f t="shared" si="32"/>
        <v>7.125</v>
      </c>
      <c r="Q116" s="2">
        <v>11</v>
      </c>
      <c r="R116" s="1">
        <f t="shared" si="33"/>
        <v>7</v>
      </c>
      <c r="S116" s="3">
        <f t="shared" si="34"/>
        <v>18</v>
      </c>
      <c r="T116" s="1">
        <f t="shared" si="35"/>
        <v>7</v>
      </c>
      <c r="U116" s="1" t="str">
        <f t="shared" si="25"/>
        <v>psychic</v>
      </c>
      <c r="V116" s="1" t="s">
        <v>33</v>
      </c>
      <c r="W116" s="1" t="s">
        <v>55</v>
      </c>
      <c r="AB116" t="str">
        <f t="shared" si="27"/>
        <v>Espeon</v>
      </c>
    </row>
    <row r="117" spans="1:28" x14ac:dyDescent="0.25">
      <c r="A117" s="1">
        <v>197</v>
      </c>
      <c r="B117" s="3" t="s">
        <v>223</v>
      </c>
      <c r="C117" s="3"/>
      <c r="D117" s="6" t="s">
        <v>37</v>
      </c>
      <c r="F117" s="1">
        <v>95</v>
      </c>
      <c r="G117" s="1">
        <v>65</v>
      </c>
      <c r="H117" s="1">
        <v>110</v>
      </c>
      <c r="I117" s="1">
        <v>60</v>
      </c>
      <c r="J117" s="1">
        <v>130</v>
      </c>
      <c r="K117" s="1">
        <v>65</v>
      </c>
      <c r="L117" s="1" t="s">
        <v>884</v>
      </c>
      <c r="M117" s="1" t="s">
        <v>759</v>
      </c>
      <c r="N117" s="1" t="s">
        <v>753</v>
      </c>
      <c r="O117" s="5">
        <f t="shared" si="31"/>
        <v>6.45</v>
      </c>
      <c r="P117" s="5">
        <f t="shared" si="32"/>
        <v>10.75</v>
      </c>
      <c r="Q117" s="1">
        <f t="shared" ref="Q117:R156" si="38">ROUND(O117, 0)</f>
        <v>6</v>
      </c>
      <c r="R117" s="2">
        <v>12</v>
      </c>
      <c r="S117" s="3">
        <f t="shared" si="34"/>
        <v>18</v>
      </c>
      <c r="T117" s="1">
        <f t="shared" si="35"/>
        <v>7</v>
      </c>
      <c r="U117" s="1" t="str">
        <f t="shared" si="25"/>
        <v>dark</v>
      </c>
      <c r="V117" s="1" t="s">
        <v>33</v>
      </c>
      <c r="W117" s="1" t="s">
        <v>105</v>
      </c>
      <c r="AB117" t="str">
        <f t="shared" si="27"/>
        <v>Umbreon</v>
      </c>
    </row>
    <row r="118" spans="1:28" x14ac:dyDescent="0.25">
      <c r="A118" s="1">
        <v>470</v>
      </c>
      <c r="B118" s="3" t="s">
        <v>494</v>
      </c>
      <c r="C118" s="3"/>
      <c r="D118" s="6" t="s">
        <v>12</v>
      </c>
      <c r="F118" s="1">
        <v>65</v>
      </c>
      <c r="G118" s="1">
        <v>110</v>
      </c>
      <c r="H118" s="1">
        <v>130</v>
      </c>
      <c r="I118" s="1">
        <v>60</v>
      </c>
      <c r="J118" s="1">
        <v>65</v>
      </c>
      <c r="K118" s="1">
        <v>95</v>
      </c>
      <c r="L118" s="1" t="s">
        <v>885</v>
      </c>
      <c r="M118" s="1" t="s">
        <v>751</v>
      </c>
      <c r="N118" s="1" t="s">
        <v>752</v>
      </c>
      <c r="O118" s="5">
        <f t="shared" si="31"/>
        <v>9.9</v>
      </c>
      <c r="P118" s="5">
        <f t="shared" si="32"/>
        <v>8.125</v>
      </c>
      <c r="Q118" s="1">
        <f t="shared" si="38"/>
        <v>10</v>
      </c>
      <c r="R118" s="1">
        <f t="shared" ref="R118:R144" si="39">ROUND(P118, 0)</f>
        <v>8</v>
      </c>
      <c r="S118" s="3">
        <f t="shared" si="34"/>
        <v>18</v>
      </c>
      <c r="T118" s="1">
        <f t="shared" si="35"/>
        <v>7</v>
      </c>
      <c r="U118" s="1" t="str">
        <f t="shared" si="25"/>
        <v>grass</v>
      </c>
      <c r="V118" s="1" t="s">
        <v>33</v>
      </c>
      <c r="W118" s="1" t="s">
        <v>26</v>
      </c>
      <c r="AB118" t="str">
        <f t="shared" si="27"/>
        <v>Leafeon</v>
      </c>
    </row>
    <row r="119" spans="1:28" x14ac:dyDescent="0.25">
      <c r="A119" s="1">
        <v>471</v>
      </c>
      <c r="B119" s="3" t="s">
        <v>495</v>
      </c>
      <c r="C119" s="3"/>
      <c r="D119" s="6" t="s">
        <v>48</v>
      </c>
      <c r="F119" s="1">
        <v>65</v>
      </c>
      <c r="G119" s="1">
        <v>60</v>
      </c>
      <c r="H119" s="1">
        <v>110</v>
      </c>
      <c r="I119" s="1">
        <v>130</v>
      </c>
      <c r="J119" s="1">
        <v>95</v>
      </c>
      <c r="K119" s="1">
        <v>65</v>
      </c>
      <c r="L119" s="1" t="s">
        <v>886</v>
      </c>
      <c r="M119" s="1" t="s">
        <v>754</v>
      </c>
      <c r="N119" s="1" t="s">
        <v>752</v>
      </c>
      <c r="O119" s="5">
        <f t="shared" si="31"/>
        <v>9.6999999999999993</v>
      </c>
      <c r="P119" s="5">
        <f t="shared" si="32"/>
        <v>8.375</v>
      </c>
      <c r="Q119" s="1">
        <f t="shared" si="38"/>
        <v>10</v>
      </c>
      <c r="R119" s="1">
        <f t="shared" si="39"/>
        <v>8</v>
      </c>
      <c r="S119" s="3">
        <f t="shared" si="34"/>
        <v>18</v>
      </c>
      <c r="T119" s="1">
        <f t="shared" si="35"/>
        <v>7</v>
      </c>
      <c r="U119" s="1" t="str">
        <f t="shared" si="25"/>
        <v>ice</v>
      </c>
      <c r="V119" s="1" t="s">
        <v>33</v>
      </c>
      <c r="W119" s="1" t="s">
        <v>22</v>
      </c>
      <c r="AB119" t="str">
        <f t="shared" si="27"/>
        <v>Glaceon</v>
      </c>
    </row>
    <row r="120" spans="1:28" x14ac:dyDescent="0.25">
      <c r="A120" s="1">
        <v>207</v>
      </c>
      <c r="B120" s="3" t="s">
        <v>233</v>
      </c>
      <c r="C120" s="3"/>
      <c r="D120" s="6" t="s">
        <v>47</v>
      </c>
      <c r="E120" s="6" t="s">
        <v>20</v>
      </c>
      <c r="F120" s="1">
        <v>65</v>
      </c>
      <c r="G120" s="1">
        <v>75</v>
      </c>
      <c r="H120" s="1">
        <v>105</v>
      </c>
      <c r="I120" s="1">
        <v>35</v>
      </c>
      <c r="J120" s="1">
        <v>65</v>
      </c>
      <c r="K120" s="1">
        <v>85</v>
      </c>
      <c r="L120" s="1" t="s">
        <v>887</v>
      </c>
      <c r="M120" s="1" t="s">
        <v>759</v>
      </c>
      <c r="N120" s="1" t="s">
        <v>753</v>
      </c>
      <c r="O120" s="5">
        <f t="shared" si="31"/>
        <v>7.5</v>
      </c>
      <c r="P120" s="5">
        <f t="shared" si="32"/>
        <v>7.5</v>
      </c>
      <c r="Q120" s="1">
        <f t="shared" si="38"/>
        <v>8</v>
      </c>
      <c r="R120" s="1">
        <f t="shared" si="39"/>
        <v>8</v>
      </c>
      <c r="S120" s="1">
        <f t="shared" si="34"/>
        <v>16</v>
      </c>
      <c r="T120" s="1">
        <f t="shared" si="35"/>
        <v>6</v>
      </c>
      <c r="U120" s="1" t="str">
        <f t="shared" si="25"/>
        <v>ground</v>
      </c>
      <c r="V120" s="1" t="str">
        <f t="shared" si="26"/>
        <v>flying</v>
      </c>
      <c r="X120" s="1" t="str">
        <f t="shared" si="28"/>
        <v>Gliscor</v>
      </c>
      <c r="Z120">
        <f t="shared" si="37"/>
        <v>3</v>
      </c>
      <c r="AA120">
        <f t="shared" si="30"/>
        <v>2</v>
      </c>
      <c r="AB120" t="str">
        <f t="shared" si="27"/>
        <v>Gligar</v>
      </c>
    </row>
    <row r="121" spans="1:28" x14ac:dyDescent="0.25">
      <c r="A121" s="1">
        <v>472</v>
      </c>
      <c r="B121" s="3" t="s">
        <v>496</v>
      </c>
      <c r="C121" s="3"/>
      <c r="D121" s="6" t="s">
        <v>47</v>
      </c>
      <c r="E121" s="6" t="s">
        <v>20</v>
      </c>
      <c r="F121" s="1">
        <v>75</v>
      </c>
      <c r="G121" s="1">
        <v>95</v>
      </c>
      <c r="H121" s="1">
        <v>125</v>
      </c>
      <c r="I121" s="1">
        <v>45</v>
      </c>
      <c r="J121" s="1">
        <v>75</v>
      </c>
      <c r="K121" s="1">
        <v>95</v>
      </c>
      <c r="L121" s="1" t="s">
        <v>888</v>
      </c>
      <c r="M121" s="1" t="s">
        <v>759</v>
      </c>
      <c r="N121" s="1" t="s">
        <v>753</v>
      </c>
      <c r="O121" s="5">
        <f t="shared" si="31"/>
        <v>9</v>
      </c>
      <c r="P121" s="5">
        <f t="shared" si="32"/>
        <v>8.75</v>
      </c>
      <c r="Q121" s="1">
        <f t="shared" si="38"/>
        <v>9</v>
      </c>
      <c r="R121" s="1">
        <f t="shared" si="39"/>
        <v>9</v>
      </c>
      <c r="S121" s="1">
        <f t="shared" si="34"/>
        <v>18</v>
      </c>
      <c r="T121" s="1">
        <f t="shared" si="35"/>
        <v>7</v>
      </c>
      <c r="U121" s="1" t="str">
        <f t="shared" si="25"/>
        <v>ground</v>
      </c>
      <c r="V121" s="1" t="str">
        <f t="shared" si="26"/>
        <v>flying</v>
      </c>
      <c r="W121" s="1" t="s">
        <v>48</v>
      </c>
      <c r="AB121" t="str">
        <f t="shared" si="27"/>
        <v>Gliscor</v>
      </c>
    </row>
    <row r="122" spans="1:28" x14ac:dyDescent="0.25">
      <c r="A122" s="1">
        <v>220</v>
      </c>
      <c r="B122" s="3" t="s">
        <v>246</v>
      </c>
      <c r="C122" s="3"/>
      <c r="D122" s="6" t="s">
        <v>48</v>
      </c>
      <c r="E122" s="6" t="s">
        <v>47</v>
      </c>
      <c r="F122" s="1">
        <v>50</v>
      </c>
      <c r="G122" s="1">
        <v>50</v>
      </c>
      <c r="H122" s="1">
        <v>40</v>
      </c>
      <c r="I122" s="1">
        <v>30</v>
      </c>
      <c r="J122" s="1">
        <v>30</v>
      </c>
      <c r="K122" s="1">
        <v>50</v>
      </c>
      <c r="L122" s="1" t="s">
        <v>889</v>
      </c>
      <c r="M122" s="1" t="s">
        <v>754</v>
      </c>
      <c r="N122" s="1" t="s">
        <v>752</v>
      </c>
      <c r="O122" s="5">
        <f t="shared" si="31"/>
        <v>4.8</v>
      </c>
      <c r="P122" s="5">
        <f t="shared" si="32"/>
        <v>4.25</v>
      </c>
      <c r="Q122" s="1">
        <f t="shared" si="38"/>
        <v>5</v>
      </c>
      <c r="R122" s="1">
        <f t="shared" si="39"/>
        <v>4</v>
      </c>
      <c r="S122" s="1">
        <f t="shared" si="34"/>
        <v>9</v>
      </c>
      <c r="T122" s="1">
        <f t="shared" si="35"/>
        <v>3</v>
      </c>
      <c r="U122" s="1" t="str">
        <f t="shared" si="25"/>
        <v>ice</v>
      </c>
      <c r="V122" s="1" t="str">
        <f t="shared" si="26"/>
        <v>ground</v>
      </c>
      <c r="X122" s="1" t="str">
        <f t="shared" si="28"/>
        <v>Piloswine</v>
      </c>
      <c r="Z122">
        <f t="shared" si="37"/>
        <v>5</v>
      </c>
      <c r="AA122">
        <f t="shared" si="30"/>
        <v>1</v>
      </c>
      <c r="AB122" t="str">
        <f t="shared" si="27"/>
        <v>Swinub</v>
      </c>
    </row>
    <row r="123" spans="1:28" x14ac:dyDescent="0.25">
      <c r="A123" s="1">
        <v>221</v>
      </c>
      <c r="B123" s="3" t="s">
        <v>247</v>
      </c>
      <c r="C123" s="3"/>
      <c r="D123" s="6" t="s">
        <v>48</v>
      </c>
      <c r="E123" s="6" t="s">
        <v>47</v>
      </c>
      <c r="F123" s="1">
        <v>100</v>
      </c>
      <c r="G123" s="1">
        <v>100</v>
      </c>
      <c r="H123" s="1">
        <v>80</v>
      </c>
      <c r="I123" s="1">
        <v>60</v>
      </c>
      <c r="J123" s="1">
        <v>60</v>
      </c>
      <c r="K123" s="1">
        <v>50</v>
      </c>
      <c r="L123" s="1" t="s">
        <v>890</v>
      </c>
      <c r="M123" s="1" t="s">
        <v>754</v>
      </c>
      <c r="N123" s="1" t="s">
        <v>752</v>
      </c>
      <c r="O123" s="5">
        <f t="shared" si="31"/>
        <v>7.6</v>
      </c>
      <c r="P123" s="5">
        <f t="shared" si="32"/>
        <v>8.5</v>
      </c>
      <c r="Q123" s="1">
        <f t="shared" si="38"/>
        <v>8</v>
      </c>
      <c r="R123" s="2">
        <v>8</v>
      </c>
      <c r="S123" s="1">
        <f t="shared" si="34"/>
        <v>16</v>
      </c>
      <c r="T123" s="1">
        <f t="shared" si="35"/>
        <v>6</v>
      </c>
      <c r="U123" s="1" t="str">
        <f t="shared" si="25"/>
        <v>ice</v>
      </c>
      <c r="V123" s="1" t="str">
        <f t="shared" si="26"/>
        <v>ground</v>
      </c>
      <c r="W123" s="1" t="s">
        <v>97</v>
      </c>
      <c r="X123" s="1" t="str">
        <f t="shared" si="28"/>
        <v>Mamoswine</v>
      </c>
      <c r="Z123">
        <f t="shared" si="37"/>
        <v>3</v>
      </c>
      <c r="AA123">
        <f t="shared" si="30"/>
        <v>2</v>
      </c>
      <c r="AB123" t="str">
        <f t="shared" si="27"/>
        <v>Piloswine</v>
      </c>
    </row>
    <row r="124" spans="1:28" x14ac:dyDescent="0.25">
      <c r="A124" s="1">
        <v>473</v>
      </c>
      <c r="B124" s="3" t="s">
        <v>497</v>
      </c>
      <c r="C124" s="3"/>
      <c r="D124" s="6" t="s">
        <v>48</v>
      </c>
      <c r="E124" s="6" t="s">
        <v>47</v>
      </c>
      <c r="F124" s="1">
        <v>110</v>
      </c>
      <c r="G124" s="1">
        <v>130</v>
      </c>
      <c r="H124" s="1">
        <v>80</v>
      </c>
      <c r="I124" s="1">
        <v>70</v>
      </c>
      <c r="J124" s="1">
        <v>60</v>
      </c>
      <c r="K124" s="1">
        <v>80</v>
      </c>
      <c r="L124" s="1" t="s">
        <v>891</v>
      </c>
      <c r="M124" s="1" t="s">
        <v>754</v>
      </c>
      <c r="N124" s="1" t="s">
        <v>752</v>
      </c>
      <c r="O124" s="5">
        <f t="shared" si="31"/>
        <v>10.4</v>
      </c>
      <c r="P124" s="5">
        <f t="shared" si="32"/>
        <v>9</v>
      </c>
      <c r="Q124" s="2">
        <v>9</v>
      </c>
      <c r="R124" s="1">
        <f t="shared" si="39"/>
        <v>9</v>
      </c>
      <c r="S124" s="1">
        <f t="shared" si="34"/>
        <v>18</v>
      </c>
      <c r="T124" s="1">
        <f t="shared" si="35"/>
        <v>7</v>
      </c>
      <c r="U124" s="1" t="str">
        <f t="shared" si="25"/>
        <v>ice</v>
      </c>
      <c r="V124" s="1" t="str">
        <f t="shared" si="26"/>
        <v>ground</v>
      </c>
      <c r="W124" s="1" t="s">
        <v>77</v>
      </c>
      <c r="AB124" t="str">
        <f t="shared" si="27"/>
        <v>Mamoswine</v>
      </c>
    </row>
    <row r="125" spans="1:28" x14ac:dyDescent="0.25">
      <c r="A125" s="1">
        <v>280</v>
      </c>
      <c r="B125" s="3" t="s">
        <v>306</v>
      </c>
      <c r="C125" s="3"/>
      <c r="D125" s="6" t="s">
        <v>85</v>
      </c>
      <c r="E125" s="6" t="s">
        <v>55</v>
      </c>
      <c r="F125" s="1">
        <v>28</v>
      </c>
      <c r="G125" s="1">
        <v>25</v>
      </c>
      <c r="H125" s="1">
        <v>25</v>
      </c>
      <c r="I125" s="1">
        <v>45</v>
      </c>
      <c r="J125" s="1">
        <v>35</v>
      </c>
      <c r="K125" s="1">
        <v>40</v>
      </c>
      <c r="L125" s="1" t="s">
        <v>892</v>
      </c>
      <c r="M125" s="3" t="s">
        <v>751</v>
      </c>
      <c r="N125" s="3" t="s">
        <v>753</v>
      </c>
      <c r="O125" s="5">
        <f t="shared" si="31"/>
        <v>4.0999999999999996</v>
      </c>
      <c r="P125" s="5">
        <f t="shared" si="32"/>
        <v>2.9</v>
      </c>
      <c r="Q125" s="1">
        <f t="shared" si="38"/>
        <v>4</v>
      </c>
      <c r="R125" s="1">
        <f t="shared" si="39"/>
        <v>3</v>
      </c>
      <c r="S125" s="1">
        <f t="shared" si="34"/>
        <v>7</v>
      </c>
      <c r="T125" s="1">
        <f t="shared" si="35"/>
        <v>2</v>
      </c>
      <c r="U125" s="1" t="str">
        <f t="shared" si="25"/>
        <v>psychic</v>
      </c>
      <c r="V125" s="1" t="str">
        <f t="shared" si="26"/>
        <v>fairy</v>
      </c>
      <c r="X125" s="1" t="str">
        <f t="shared" si="28"/>
        <v>Kirlia</v>
      </c>
      <c r="Z125">
        <f t="shared" si="37"/>
        <v>1</v>
      </c>
      <c r="AA125">
        <f t="shared" si="30"/>
        <v>0</v>
      </c>
      <c r="AB125" t="str">
        <f t="shared" si="27"/>
        <v>Ralts</v>
      </c>
    </row>
    <row r="126" spans="1:28" x14ac:dyDescent="0.25">
      <c r="A126" s="1">
        <v>281</v>
      </c>
      <c r="B126" s="3" t="s">
        <v>307</v>
      </c>
      <c r="C126" s="3"/>
      <c r="D126" s="6" t="s">
        <v>85</v>
      </c>
      <c r="E126" s="6" t="s">
        <v>55</v>
      </c>
      <c r="F126" s="1">
        <v>38</v>
      </c>
      <c r="G126" s="1">
        <v>35</v>
      </c>
      <c r="H126" s="1">
        <v>35</v>
      </c>
      <c r="I126" s="1">
        <v>65</v>
      </c>
      <c r="J126" s="1">
        <v>55</v>
      </c>
      <c r="K126" s="1">
        <v>50</v>
      </c>
      <c r="L126" s="1" t="s">
        <v>893</v>
      </c>
      <c r="M126" s="3" t="s">
        <v>751</v>
      </c>
      <c r="N126" s="3" t="s">
        <v>753</v>
      </c>
      <c r="O126" s="5">
        <f t="shared" si="31"/>
        <v>5.6</v>
      </c>
      <c r="P126" s="5">
        <f t="shared" si="32"/>
        <v>4.1500000000000004</v>
      </c>
      <c r="Q126" s="1">
        <f t="shared" si="38"/>
        <v>6</v>
      </c>
      <c r="R126" s="1">
        <f t="shared" si="39"/>
        <v>4</v>
      </c>
      <c r="S126" s="1">
        <f t="shared" si="34"/>
        <v>10</v>
      </c>
      <c r="T126" s="1">
        <f t="shared" si="35"/>
        <v>3</v>
      </c>
      <c r="U126" s="1" t="str">
        <f t="shared" si="25"/>
        <v>psychic</v>
      </c>
      <c r="V126" s="1" t="str">
        <f t="shared" si="26"/>
        <v>fairy</v>
      </c>
      <c r="W126" s="1" t="s">
        <v>117</v>
      </c>
      <c r="X126" s="1" t="s">
        <v>923</v>
      </c>
      <c r="Y126" s="1" t="s">
        <v>924</v>
      </c>
      <c r="Z126">
        <f t="shared" si="37"/>
        <v>7</v>
      </c>
      <c r="AA126">
        <f t="shared" si="30"/>
        <v>2</v>
      </c>
      <c r="AB126" t="str">
        <f t="shared" si="27"/>
        <v>Kirlia</v>
      </c>
    </row>
    <row r="127" spans="1:28" x14ac:dyDescent="0.25">
      <c r="A127" s="1">
        <v>282</v>
      </c>
      <c r="B127" s="3" t="s">
        <v>308</v>
      </c>
      <c r="C127" s="3"/>
      <c r="D127" s="6" t="s">
        <v>85</v>
      </c>
      <c r="E127" s="6" t="s">
        <v>55</v>
      </c>
      <c r="F127" s="1">
        <v>68</v>
      </c>
      <c r="G127" s="1">
        <v>65</v>
      </c>
      <c r="H127" s="1">
        <v>65</v>
      </c>
      <c r="I127" s="1">
        <v>125</v>
      </c>
      <c r="J127" s="1">
        <v>115</v>
      </c>
      <c r="K127" s="1">
        <v>80</v>
      </c>
      <c r="L127" s="1" t="s">
        <v>894</v>
      </c>
      <c r="M127" s="3" t="s">
        <v>751</v>
      </c>
      <c r="N127" s="3" t="s">
        <v>753</v>
      </c>
      <c r="O127" s="5">
        <f t="shared" si="31"/>
        <v>10.1</v>
      </c>
      <c r="P127" s="5">
        <f t="shared" si="32"/>
        <v>7.9</v>
      </c>
      <c r="Q127" s="1">
        <f t="shared" si="38"/>
        <v>10</v>
      </c>
      <c r="R127" s="1">
        <f t="shared" si="39"/>
        <v>8</v>
      </c>
      <c r="S127" s="1">
        <f t="shared" si="34"/>
        <v>18</v>
      </c>
      <c r="T127" s="1">
        <f t="shared" si="35"/>
        <v>7</v>
      </c>
      <c r="U127" s="1" t="str">
        <f t="shared" si="25"/>
        <v>psychic</v>
      </c>
      <c r="V127" s="1" t="str">
        <f t="shared" si="26"/>
        <v>fairy</v>
      </c>
      <c r="W127" s="1" t="s">
        <v>17</v>
      </c>
      <c r="AB127" t="str">
        <f t="shared" si="27"/>
        <v>Gardevoir</v>
      </c>
    </row>
    <row r="128" spans="1:28" x14ac:dyDescent="0.25">
      <c r="A128" s="1">
        <v>475</v>
      </c>
      <c r="B128" s="3" t="s">
        <v>498</v>
      </c>
      <c r="C128" s="3"/>
      <c r="D128" s="6" t="s">
        <v>85</v>
      </c>
      <c r="E128" s="6" t="s">
        <v>77</v>
      </c>
      <c r="F128" s="1">
        <v>68</v>
      </c>
      <c r="G128" s="1">
        <v>125</v>
      </c>
      <c r="H128" s="1">
        <v>65</v>
      </c>
      <c r="I128" s="1">
        <v>65</v>
      </c>
      <c r="J128" s="1">
        <v>115</v>
      </c>
      <c r="K128" s="1">
        <v>80</v>
      </c>
      <c r="L128" s="1" t="s">
        <v>895</v>
      </c>
      <c r="M128" s="3" t="s">
        <v>751</v>
      </c>
      <c r="N128" s="3" t="s">
        <v>753</v>
      </c>
      <c r="O128" s="5">
        <f t="shared" si="31"/>
        <v>10.1</v>
      </c>
      <c r="P128" s="5">
        <f t="shared" si="32"/>
        <v>7.9</v>
      </c>
      <c r="Q128" s="1">
        <f t="shared" si="38"/>
        <v>10</v>
      </c>
      <c r="R128" s="1">
        <f t="shared" si="39"/>
        <v>8</v>
      </c>
      <c r="S128" s="1">
        <f t="shared" si="34"/>
        <v>18</v>
      </c>
      <c r="T128" s="1">
        <f t="shared" si="35"/>
        <v>7</v>
      </c>
      <c r="U128" s="1" t="str">
        <f t="shared" si="25"/>
        <v>psychic</v>
      </c>
      <c r="V128" s="1" t="str">
        <f t="shared" si="26"/>
        <v>fighting</v>
      </c>
      <c r="W128" s="1" t="s">
        <v>37</v>
      </c>
      <c r="AB128" t="str">
        <f t="shared" si="27"/>
        <v>Gallade</v>
      </c>
    </row>
    <row r="129" spans="1:28" x14ac:dyDescent="0.25">
      <c r="A129" s="1">
        <v>299</v>
      </c>
      <c r="B129" s="3" t="s">
        <v>325</v>
      </c>
      <c r="C129" s="3"/>
      <c r="D129" s="6" t="s">
        <v>97</v>
      </c>
      <c r="F129" s="1">
        <v>30</v>
      </c>
      <c r="G129" s="1">
        <v>45</v>
      </c>
      <c r="H129" s="1">
        <v>135</v>
      </c>
      <c r="I129" s="1">
        <v>45</v>
      </c>
      <c r="J129" s="1">
        <v>90</v>
      </c>
      <c r="K129" s="1">
        <v>30</v>
      </c>
      <c r="L129" s="1" t="s">
        <v>896</v>
      </c>
      <c r="M129" s="3" t="s">
        <v>773</v>
      </c>
      <c r="N129" s="3" t="s">
        <v>752</v>
      </c>
      <c r="O129" s="5">
        <f t="shared" ref="O129:O162" si="40">(0.4*K129 + 0.5*MAX(G129,I129)+0.1*MIN(G129,I129)) / 10</f>
        <v>3.9</v>
      </c>
      <c r="P129" s="5">
        <f t="shared" ref="P129:P162" si="41">(0.5*F129 + 0.25*H129 + 0.25*J129)/10</f>
        <v>7.125</v>
      </c>
      <c r="Q129" s="1">
        <f t="shared" si="38"/>
        <v>4</v>
      </c>
      <c r="R129" s="1">
        <f t="shared" si="39"/>
        <v>7</v>
      </c>
      <c r="S129" s="1">
        <f t="shared" ref="S129:S160" si="42">Q129+R129</f>
        <v>11</v>
      </c>
      <c r="T129" s="1">
        <f t="shared" ref="T129:T160" si="43">ROUND((S129-4) / 2, 0)</f>
        <v>4</v>
      </c>
      <c r="U129" s="1" t="str">
        <f t="shared" si="25"/>
        <v>rock</v>
      </c>
      <c r="V129" s="6" t="s">
        <v>33</v>
      </c>
      <c r="X129" s="1" t="str">
        <f t="shared" si="28"/>
        <v>Probopass</v>
      </c>
      <c r="Z129">
        <f t="shared" si="37"/>
        <v>4</v>
      </c>
      <c r="AA129">
        <f t="shared" si="30"/>
        <v>1</v>
      </c>
      <c r="AB129" t="str">
        <f t="shared" si="27"/>
        <v>Nosepass</v>
      </c>
    </row>
    <row r="130" spans="1:28" x14ac:dyDescent="0.25">
      <c r="A130" s="1">
        <v>476</v>
      </c>
      <c r="B130" s="3" t="s">
        <v>499</v>
      </c>
      <c r="C130" s="3"/>
      <c r="D130" s="6" t="s">
        <v>97</v>
      </c>
      <c r="E130" s="6" t="s">
        <v>105</v>
      </c>
      <c r="F130" s="1">
        <v>60</v>
      </c>
      <c r="G130" s="1">
        <v>55</v>
      </c>
      <c r="H130" s="1">
        <v>145</v>
      </c>
      <c r="I130" s="1">
        <v>75</v>
      </c>
      <c r="J130" s="1">
        <v>150</v>
      </c>
      <c r="K130" s="1">
        <v>40</v>
      </c>
      <c r="L130" s="1" t="s">
        <v>896</v>
      </c>
      <c r="M130" s="3" t="s">
        <v>773</v>
      </c>
      <c r="N130" s="3" t="s">
        <v>752</v>
      </c>
      <c r="O130" s="5">
        <f t="shared" si="40"/>
        <v>5.9</v>
      </c>
      <c r="P130" s="5">
        <f t="shared" si="41"/>
        <v>10.375</v>
      </c>
      <c r="Q130" s="1">
        <f t="shared" si="38"/>
        <v>6</v>
      </c>
      <c r="R130" s="1">
        <f t="shared" si="39"/>
        <v>10</v>
      </c>
      <c r="S130" s="1">
        <f t="shared" si="42"/>
        <v>16</v>
      </c>
      <c r="T130" s="1">
        <f t="shared" si="43"/>
        <v>6</v>
      </c>
      <c r="U130" s="1" t="str">
        <f t="shared" ref="U130:U162" si="44">D130</f>
        <v>rock</v>
      </c>
      <c r="V130" s="1" t="str">
        <f t="shared" ref="V130:V162" si="45">IF(E130 = 0, "", E130)</f>
        <v>steel</v>
      </c>
      <c r="W130" s="1" t="s">
        <v>47</v>
      </c>
      <c r="AB130" t="str">
        <f t="shared" si="27"/>
        <v>Probopass</v>
      </c>
    </row>
    <row r="131" spans="1:28" x14ac:dyDescent="0.25">
      <c r="A131" s="1">
        <v>355</v>
      </c>
      <c r="B131" s="3" t="s">
        <v>381</v>
      </c>
      <c r="C131" s="3"/>
      <c r="D131" s="6" t="s">
        <v>117</v>
      </c>
      <c r="F131" s="1">
        <v>20</v>
      </c>
      <c r="G131" s="1">
        <v>40</v>
      </c>
      <c r="H131" s="1">
        <v>90</v>
      </c>
      <c r="I131" s="1">
        <v>30</v>
      </c>
      <c r="J131" s="1">
        <v>90</v>
      </c>
      <c r="K131" s="1">
        <v>25</v>
      </c>
      <c r="L131" s="1" t="s">
        <v>897</v>
      </c>
      <c r="M131" s="1" t="s">
        <v>759</v>
      </c>
      <c r="N131" s="1" t="s">
        <v>752</v>
      </c>
      <c r="O131" s="5">
        <f t="shared" si="40"/>
        <v>3.3</v>
      </c>
      <c r="P131" s="5">
        <f t="shared" si="41"/>
        <v>5.5</v>
      </c>
      <c r="Q131" s="1">
        <f t="shared" si="38"/>
        <v>3</v>
      </c>
      <c r="R131" s="1">
        <f t="shared" si="39"/>
        <v>6</v>
      </c>
      <c r="S131" s="1">
        <f t="shared" si="42"/>
        <v>9</v>
      </c>
      <c r="T131" s="1">
        <f t="shared" si="43"/>
        <v>3</v>
      </c>
      <c r="U131" s="1" t="str">
        <f t="shared" si="44"/>
        <v>ghost</v>
      </c>
      <c r="V131" s="6" t="s">
        <v>17</v>
      </c>
      <c r="X131" s="1" t="str">
        <f t="shared" ref="X131:X161" si="46">B132</f>
        <v>Dusclops</v>
      </c>
      <c r="Z131">
        <f t="shared" si="37"/>
        <v>3</v>
      </c>
      <c r="AA131">
        <f t="shared" ref="AA131:AA161" si="47">ROUNDDOWN((T132-3)/2, 0)</f>
        <v>1</v>
      </c>
      <c r="AB131" t="str">
        <f t="shared" ref="AB131:AB162" si="48">B131</f>
        <v>Duskull</v>
      </c>
    </row>
    <row r="132" spans="1:28" x14ac:dyDescent="0.25">
      <c r="A132" s="1">
        <v>356</v>
      </c>
      <c r="B132" s="3" t="s">
        <v>382</v>
      </c>
      <c r="C132" s="3"/>
      <c r="D132" s="6" t="s">
        <v>117</v>
      </c>
      <c r="F132" s="1">
        <v>40</v>
      </c>
      <c r="G132" s="1">
        <v>70</v>
      </c>
      <c r="H132" s="1">
        <v>130</v>
      </c>
      <c r="I132" s="1">
        <v>60</v>
      </c>
      <c r="J132" s="1">
        <v>130</v>
      </c>
      <c r="K132" s="1">
        <v>25</v>
      </c>
      <c r="L132" s="1" t="s">
        <v>898</v>
      </c>
      <c r="M132" s="1" t="s">
        <v>759</v>
      </c>
      <c r="N132" s="1" t="s">
        <v>752</v>
      </c>
      <c r="O132" s="5">
        <f t="shared" si="40"/>
        <v>5.0999999999999996</v>
      </c>
      <c r="P132" s="5">
        <f t="shared" si="41"/>
        <v>8.5</v>
      </c>
      <c r="Q132" s="1">
        <f t="shared" si="38"/>
        <v>5</v>
      </c>
      <c r="R132" s="1">
        <f t="shared" si="39"/>
        <v>9</v>
      </c>
      <c r="S132" s="1">
        <f t="shared" si="42"/>
        <v>14</v>
      </c>
      <c r="T132" s="1">
        <f t="shared" si="43"/>
        <v>5</v>
      </c>
      <c r="U132" s="1" t="str">
        <f t="shared" si="44"/>
        <v>ghost</v>
      </c>
      <c r="V132" s="1" t="s">
        <v>77</v>
      </c>
      <c r="X132" s="1" t="str">
        <f t="shared" si="46"/>
        <v>Dusknoir</v>
      </c>
      <c r="Z132">
        <f t="shared" si="37"/>
        <v>5</v>
      </c>
      <c r="AA132">
        <f t="shared" si="47"/>
        <v>2</v>
      </c>
      <c r="AB132" t="str">
        <f t="shared" si="48"/>
        <v>Dusclops</v>
      </c>
    </row>
    <row r="133" spans="1:28" x14ac:dyDescent="0.25">
      <c r="A133" s="1">
        <v>477</v>
      </c>
      <c r="B133" s="3" t="s">
        <v>500</v>
      </c>
      <c r="C133" s="3"/>
      <c r="D133" s="6" t="s">
        <v>117</v>
      </c>
      <c r="F133" s="1">
        <v>45</v>
      </c>
      <c r="G133" s="1">
        <v>100</v>
      </c>
      <c r="H133" s="1">
        <v>135</v>
      </c>
      <c r="I133" s="1">
        <v>65</v>
      </c>
      <c r="J133" s="1">
        <v>135</v>
      </c>
      <c r="K133" s="1">
        <v>45</v>
      </c>
      <c r="L133" s="1" t="s">
        <v>899</v>
      </c>
      <c r="M133" s="1" t="s">
        <v>759</v>
      </c>
      <c r="N133" s="1" t="s">
        <v>752</v>
      </c>
      <c r="O133" s="5">
        <f t="shared" si="40"/>
        <v>7.45</v>
      </c>
      <c r="P133" s="5">
        <f t="shared" si="41"/>
        <v>9</v>
      </c>
      <c r="Q133" s="2">
        <v>8</v>
      </c>
      <c r="R133" s="2">
        <v>10</v>
      </c>
      <c r="S133" s="1">
        <f t="shared" si="42"/>
        <v>18</v>
      </c>
      <c r="T133" s="1">
        <f t="shared" si="43"/>
        <v>7</v>
      </c>
      <c r="U133" s="1" t="str">
        <f t="shared" si="44"/>
        <v>ghost</v>
      </c>
      <c r="V133" s="1" t="s">
        <v>47</v>
      </c>
      <c r="W133" s="1" t="s">
        <v>77</v>
      </c>
      <c r="AB133" t="str">
        <f t="shared" si="48"/>
        <v>Dusknoir</v>
      </c>
    </row>
    <row r="134" spans="1:28" x14ac:dyDescent="0.25">
      <c r="A134" s="1">
        <v>361</v>
      </c>
      <c r="B134" s="3" t="s">
        <v>387</v>
      </c>
      <c r="C134" s="3"/>
      <c r="D134" s="6" t="s">
        <v>48</v>
      </c>
      <c r="F134" s="1">
        <v>50</v>
      </c>
      <c r="G134" s="1">
        <v>50</v>
      </c>
      <c r="H134" s="1">
        <v>50</v>
      </c>
      <c r="I134" s="1">
        <v>50</v>
      </c>
      <c r="J134" s="1">
        <v>50</v>
      </c>
      <c r="K134" s="1">
        <v>50</v>
      </c>
      <c r="L134" s="1" t="s">
        <v>900</v>
      </c>
      <c r="M134" s="1" t="s">
        <v>759</v>
      </c>
      <c r="N134" s="1" t="s">
        <v>752</v>
      </c>
      <c r="O134" s="5">
        <f t="shared" si="40"/>
        <v>5</v>
      </c>
      <c r="P134" s="5">
        <f t="shared" si="41"/>
        <v>5</v>
      </c>
      <c r="Q134" s="1">
        <f t="shared" si="38"/>
        <v>5</v>
      </c>
      <c r="R134" s="1">
        <f t="shared" si="39"/>
        <v>5</v>
      </c>
      <c r="S134" s="1">
        <f t="shared" si="42"/>
        <v>10</v>
      </c>
      <c r="T134" s="1">
        <f t="shared" si="43"/>
        <v>3</v>
      </c>
      <c r="U134" s="1" t="str">
        <f t="shared" si="44"/>
        <v>ice</v>
      </c>
      <c r="V134" s="6" t="s">
        <v>33</v>
      </c>
      <c r="X134" s="1" t="s">
        <v>925</v>
      </c>
      <c r="Y134" s="1" t="s">
        <v>926</v>
      </c>
      <c r="Z134">
        <f t="shared" si="37"/>
        <v>5</v>
      </c>
      <c r="AA134">
        <f t="shared" si="47"/>
        <v>1</v>
      </c>
      <c r="AB134" t="str">
        <f t="shared" si="48"/>
        <v>Snorunt</v>
      </c>
    </row>
    <row r="135" spans="1:28" x14ac:dyDescent="0.25">
      <c r="A135" s="1">
        <v>362</v>
      </c>
      <c r="B135" s="3" t="s">
        <v>388</v>
      </c>
      <c r="C135" s="3"/>
      <c r="D135" s="6" t="s">
        <v>48</v>
      </c>
      <c r="F135" s="1">
        <v>80</v>
      </c>
      <c r="G135" s="1">
        <v>80</v>
      </c>
      <c r="H135" s="1">
        <v>80</v>
      </c>
      <c r="I135" s="1">
        <v>80</v>
      </c>
      <c r="J135" s="1">
        <v>80</v>
      </c>
      <c r="K135" s="1">
        <v>80</v>
      </c>
      <c r="L135" s="1" t="s">
        <v>901</v>
      </c>
      <c r="M135" s="1" t="s">
        <v>759</v>
      </c>
      <c r="N135" s="1" t="s">
        <v>752</v>
      </c>
      <c r="O135" s="5">
        <f t="shared" si="40"/>
        <v>8</v>
      </c>
      <c r="P135" s="5">
        <f t="shared" si="41"/>
        <v>8</v>
      </c>
      <c r="Q135" s="1">
        <f t="shared" si="38"/>
        <v>8</v>
      </c>
      <c r="R135" s="1">
        <f t="shared" si="39"/>
        <v>8</v>
      </c>
      <c r="S135" s="1">
        <f t="shared" si="42"/>
        <v>16</v>
      </c>
      <c r="T135" s="1">
        <f t="shared" si="43"/>
        <v>6</v>
      </c>
      <c r="U135" s="1" t="str">
        <f t="shared" si="44"/>
        <v>ice</v>
      </c>
      <c r="V135" s="1" t="s">
        <v>37</v>
      </c>
      <c r="W135" s="1" t="s">
        <v>47</v>
      </c>
      <c r="AB135" t="str">
        <f t="shared" si="48"/>
        <v>Glalie</v>
      </c>
    </row>
    <row r="136" spans="1:28" x14ac:dyDescent="0.25">
      <c r="A136" s="1">
        <v>478</v>
      </c>
      <c r="B136" s="3" t="s">
        <v>501</v>
      </c>
      <c r="C136" s="3"/>
      <c r="D136" s="6" t="s">
        <v>48</v>
      </c>
      <c r="E136" s="6" t="s">
        <v>117</v>
      </c>
      <c r="F136" s="1">
        <v>70</v>
      </c>
      <c r="G136" s="1">
        <v>80</v>
      </c>
      <c r="H136" s="1">
        <v>70</v>
      </c>
      <c r="I136" s="1">
        <v>80</v>
      </c>
      <c r="J136" s="1">
        <v>70</v>
      </c>
      <c r="K136" s="1">
        <v>110</v>
      </c>
      <c r="L136" s="1" t="s">
        <v>902</v>
      </c>
      <c r="M136" s="1" t="s">
        <v>759</v>
      </c>
      <c r="N136" s="1" t="s">
        <v>752</v>
      </c>
      <c r="O136" s="5">
        <f t="shared" si="40"/>
        <v>9.1999999999999993</v>
      </c>
      <c r="P136" s="5">
        <f t="shared" si="41"/>
        <v>7</v>
      </c>
      <c r="Q136" s="1">
        <f t="shared" si="38"/>
        <v>9</v>
      </c>
      <c r="R136" s="1">
        <f t="shared" si="39"/>
        <v>7</v>
      </c>
      <c r="S136" s="1">
        <f t="shared" si="42"/>
        <v>16</v>
      </c>
      <c r="T136" s="1">
        <f t="shared" si="43"/>
        <v>6</v>
      </c>
      <c r="U136" s="1" t="str">
        <f t="shared" si="44"/>
        <v>ice</v>
      </c>
      <c r="V136" s="1" t="str">
        <f t="shared" si="45"/>
        <v>ghost</v>
      </c>
      <c r="W136" s="1" t="s">
        <v>55</v>
      </c>
      <c r="AB136" t="str">
        <f t="shared" si="48"/>
        <v>Froslass</v>
      </c>
    </row>
    <row r="137" spans="1:28" x14ac:dyDescent="0.25">
      <c r="A137" s="1">
        <v>479</v>
      </c>
      <c r="B137" s="3" t="s">
        <v>502</v>
      </c>
      <c r="C137" s="3" t="s">
        <v>780</v>
      </c>
      <c r="D137" s="7" t="s">
        <v>55</v>
      </c>
      <c r="E137" s="6" t="s">
        <v>117</v>
      </c>
      <c r="F137" s="1">
        <v>50</v>
      </c>
      <c r="G137" s="1">
        <v>65</v>
      </c>
      <c r="H137" s="1">
        <v>107</v>
      </c>
      <c r="I137" s="1">
        <v>105</v>
      </c>
      <c r="J137" s="1">
        <v>107</v>
      </c>
      <c r="K137" s="1">
        <v>86</v>
      </c>
      <c r="L137" s="4" t="s">
        <v>903</v>
      </c>
      <c r="M137" s="1" t="s">
        <v>751</v>
      </c>
      <c r="N137" s="1" t="s">
        <v>752</v>
      </c>
      <c r="O137" s="5">
        <f t="shared" si="40"/>
        <v>9.34</v>
      </c>
      <c r="P137" s="5">
        <f t="shared" si="41"/>
        <v>7.85</v>
      </c>
      <c r="Q137" s="1">
        <f t="shared" si="38"/>
        <v>9</v>
      </c>
      <c r="R137" s="1">
        <f t="shared" si="39"/>
        <v>8</v>
      </c>
      <c r="S137" s="1">
        <f t="shared" si="42"/>
        <v>17</v>
      </c>
      <c r="T137" s="1">
        <f t="shared" si="43"/>
        <v>7</v>
      </c>
      <c r="U137" s="1" t="str">
        <f t="shared" si="44"/>
        <v>fairy</v>
      </c>
      <c r="V137" s="1" t="str">
        <f t="shared" si="45"/>
        <v>ghost</v>
      </c>
      <c r="W137" s="1" t="s">
        <v>44</v>
      </c>
      <c r="AB137" t="str">
        <f t="shared" si="48"/>
        <v>Rotom</v>
      </c>
    </row>
    <row r="138" spans="1:28" x14ac:dyDescent="0.25">
      <c r="A138" s="1">
        <v>480</v>
      </c>
      <c r="B138" s="3" t="s">
        <v>503</v>
      </c>
      <c r="C138" s="3" t="s">
        <v>931</v>
      </c>
      <c r="D138" s="6" t="s">
        <v>85</v>
      </c>
      <c r="E138" s="6" t="s">
        <v>48</v>
      </c>
      <c r="F138" s="1">
        <v>75</v>
      </c>
      <c r="G138" s="1">
        <v>75</v>
      </c>
      <c r="H138" s="1">
        <v>130</v>
      </c>
      <c r="I138" s="1">
        <v>75</v>
      </c>
      <c r="J138" s="1">
        <v>130</v>
      </c>
      <c r="K138" s="1">
        <v>95</v>
      </c>
      <c r="L138" s="1" t="s">
        <v>948</v>
      </c>
      <c r="M138" s="3"/>
      <c r="O138" s="5">
        <f t="shared" si="40"/>
        <v>8.3000000000000007</v>
      </c>
      <c r="P138" s="5">
        <f t="shared" si="41"/>
        <v>10.25</v>
      </c>
      <c r="Q138" s="3">
        <f t="shared" si="38"/>
        <v>8</v>
      </c>
      <c r="R138" s="3">
        <f t="shared" si="39"/>
        <v>10</v>
      </c>
      <c r="S138" s="3">
        <f t="shared" si="42"/>
        <v>18</v>
      </c>
      <c r="T138" s="1">
        <f t="shared" si="43"/>
        <v>7</v>
      </c>
      <c r="U138" s="1" t="str">
        <f t="shared" si="44"/>
        <v>psychic</v>
      </c>
      <c r="V138" s="1" t="str">
        <f t="shared" si="45"/>
        <v>ice</v>
      </c>
      <c r="W138" s="1" t="s">
        <v>55</v>
      </c>
      <c r="AB138" t="str">
        <f t="shared" si="48"/>
        <v>Uxie</v>
      </c>
    </row>
    <row r="139" spans="1:28" x14ac:dyDescent="0.25">
      <c r="A139" s="1">
        <v>481</v>
      </c>
      <c r="B139" s="3" t="s">
        <v>504</v>
      </c>
      <c r="C139" s="3" t="s">
        <v>932</v>
      </c>
      <c r="D139" s="6" t="s">
        <v>85</v>
      </c>
      <c r="E139" s="6" t="s">
        <v>44</v>
      </c>
      <c r="F139" s="1">
        <v>80</v>
      </c>
      <c r="G139" s="1">
        <v>105</v>
      </c>
      <c r="H139" s="1">
        <v>105</v>
      </c>
      <c r="I139" s="1">
        <v>105</v>
      </c>
      <c r="J139" s="1">
        <v>105</v>
      </c>
      <c r="K139" s="1">
        <v>80</v>
      </c>
      <c r="L139" s="1" t="s">
        <v>893</v>
      </c>
      <c r="M139" s="3"/>
      <c r="O139" s="5">
        <f t="shared" si="40"/>
        <v>9.5</v>
      </c>
      <c r="P139" s="5">
        <f t="shared" si="41"/>
        <v>9.25</v>
      </c>
      <c r="Q139" s="2">
        <v>9</v>
      </c>
      <c r="R139" s="3">
        <f t="shared" si="39"/>
        <v>9</v>
      </c>
      <c r="S139" s="3">
        <f t="shared" si="42"/>
        <v>18</v>
      </c>
      <c r="T139" s="1">
        <f t="shared" si="43"/>
        <v>7</v>
      </c>
      <c r="U139" s="1" t="str">
        <f t="shared" si="44"/>
        <v>psychic</v>
      </c>
      <c r="V139" s="1" t="str">
        <f t="shared" si="45"/>
        <v>electric</v>
      </c>
      <c r="W139" s="1" t="s">
        <v>55</v>
      </c>
      <c r="AB139" t="str">
        <f t="shared" si="48"/>
        <v>Mesprit</v>
      </c>
    </row>
    <row r="140" spans="1:28" x14ac:dyDescent="0.25">
      <c r="A140" s="1">
        <v>482</v>
      </c>
      <c r="B140" s="3" t="s">
        <v>505</v>
      </c>
      <c r="C140" s="3" t="s">
        <v>930</v>
      </c>
      <c r="D140" s="6" t="s">
        <v>85</v>
      </c>
      <c r="E140" s="6" t="s">
        <v>17</v>
      </c>
      <c r="F140" s="1">
        <v>75</v>
      </c>
      <c r="G140" s="1">
        <v>125</v>
      </c>
      <c r="H140" s="1">
        <v>70</v>
      </c>
      <c r="I140" s="1">
        <v>125</v>
      </c>
      <c r="J140" s="1">
        <v>70</v>
      </c>
      <c r="K140" s="1">
        <v>115</v>
      </c>
      <c r="L140" s="1" t="s">
        <v>947</v>
      </c>
      <c r="M140" s="3"/>
      <c r="O140" s="5">
        <f t="shared" si="40"/>
        <v>12.1</v>
      </c>
      <c r="P140" s="5">
        <f t="shared" si="41"/>
        <v>7.25</v>
      </c>
      <c r="Q140" s="2">
        <v>10</v>
      </c>
      <c r="R140" s="2">
        <v>8</v>
      </c>
      <c r="S140" s="3">
        <f t="shared" si="42"/>
        <v>18</v>
      </c>
      <c r="T140" s="1">
        <f t="shared" si="43"/>
        <v>7</v>
      </c>
      <c r="U140" s="1" t="str">
        <f t="shared" si="44"/>
        <v>psychic</v>
      </c>
      <c r="V140" s="1" t="str">
        <f t="shared" si="45"/>
        <v>fire</v>
      </c>
      <c r="W140" s="1" t="s">
        <v>55</v>
      </c>
      <c r="AB140" t="str">
        <f t="shared" si="48"/>
        <v>Azelf</v>
      </c>
    </row>
    <row r="141" spans="1:28" x14ac:dyDescent="0.25">
      <c r="A141" s="1">
        <v>483</v>
      </c>
      <c r="B141" s="1" t="s">
        <v>506</v>
      </c>
      <c r="D141" s="6" t="s">
        <v>105</v>
      </c>
      <c r="E141" s="6" t="s">
        <v>173</v>
      </c>
      <c r="F141" s="1">
        <v>100</v>
      </c>
      <c r="G141" s="1">
        <v>120</v>
      </c>
      <c r="H141" s="1">
        <v>120</v>
      </c>
      <c r="I141" s="1">
        <v>150</v>
      </c>
      <c r="J141" s="1">
        <v>100</v>
      </c>
      <c r="K141" s="1">
        <v>90</v>
      </c>
      <c r="L141" s="1" t="s">
        <v>946</v>
      </c>
      <c r="M141" s="3"/>
      <c r="O141" s="5">
        <f t="shared" si="40"/>
        <v>12.3</v>
      </c>
      <c r="P141" s="5">
        <f t="shared" si="41"/>
        <v>10.5</v>
      </c>
      <c r="Q141" s="1">
        <f t="shared" si="38"/>
        <v>12</v>
      </c>
      <c r="R141" s="1">
        <f t="shared" si="38"/>
        <v>11</v>
      </c>
      <c r="S141" s="1">
        <f t="shared" si="42"/>
        <v>23</v>
      </c>
      <c r="T141" s="1">
        <f t="shared" si="43"/>
        <v>10</v>
      </c>
      <c r="U141" s="1" t="str">
        <f t="shared" si="44"/>
        <v>steel</v>
      </c>
      <c r="V141" s="1" t="str">
        <f t="shared" si="45"/>
        <v>dragon</v>
      </c>
      <c r="W141" s="1" t="s">
        <v>17</v>
      </c>
      <c r="AB141" t="str">
        <f t="shared" si="48"/>
        <v>Dialga</v>
      </c>
    </row>
    <row r="142" spans="1:28" x14ac:dyDescent="0.25">
      <c r="A142" s="1">
        <v>484</v>
      </c>
      <c r="B142" s="1" t="s">
        <v>507</v>
      </c>
      <c r="D142" s="6" t="s">
        <v>22</v>
      </c>
      <c r="E142" s="6" t="s">
        <v>173</v>
      </c>
      <c r="F142" s="1">
        <v>90</v>
      </c>
      <c r="G142" s="1">
        <v>120</v>
      </c>
      <c r="H142" s="1">
        <v>100</v>
      </c>
      <c r="I142" s="1">
        <v>150</v>
      </c>
      <c r="J142" s="1">
        <v>120</v>
      </c>
      <c r="K142" s="1">
        <v>100</v>
      </c>
      <c r="L142" s="1" t="s">
        <v>945</v>
      </c>
      <c r="M142" s="3"/>
      <c r="O142" s="5">
        <f t="shared" si="40"/>
        <v>12.7</v>
      </c>
      <c r="P142" s="5">
        <f t="shared" si="41"/>
        <v>10</v>
      </c>
      <c r="Q142" s="1">
        <f t="shared" si="38"/>
        <v>13</v>
      </c>
      <c r="R142" s="1">
        <f t="shared" si="38"/>
        <v>10</v>
      </c>
      <c r="S142" s="1">
        <f t="shared" si="42"/>
        <v>23</v>
      </c>
      <c r="T142" s="1">
        <f t="shared" si="43"/>
        <v>10</v>
      </c>
      <c r="U142" s="1" t="str">
        <f t="shared" si="44"/>
        <v>water</v>
      </c>
      <c r="V142" s="1" t="str">
        <f t="shared" si="45"/>
        <v>dragon</v>
      </c>
      <c r="W142" s="1" t="s">
        <v>44</v>
      </c>
      <c r="AB142" t="str">
        <f t="shared" si="48"/>
        <v>Palkia</v>
      </c>
    </row>
    <row r="143" spans="1:28" x14ac:dyDescent="0.25">
      <c r="A143" s="1">
        <v>485</v>
      </c>
      <c r="B143" s="1" t="s">
        <v>508</v>
      </c>
      <c r="D143" s="6" t="s">
        <v>17</v>
      </c>
      <c r="E143" s="6" t="s">
        <v>105</v>
      </c>
      <c r="F143" s="1">
        <v>91</v>
      </c>
      <c r="G143" s="1">
        <v>90</v>
      </c>
      <c r="H143" s="1">
        <v>106</v>
      </c>
      <c r="I143" s="1">
        <v>130</v>
      </c>
      <c r="J143" s="1">
        <v>106</v>
      </c>
      <c r="K143" s="1">
        <v>77</v>
      </c>
      <c r="L143" s="1" t="s">
        <v>944</v>
      </c>
      <c r="M143" s="3" t="s">
        <v>759</v>
      </c>
      <c r="N143" s="3" t="s">
        <v>755</v>
      </c>
      <c r="O143" s="5">
        <f t="shared" si="40"/>
        <v>10.48</v>
      </c>
      <c r="P143" s="5">
        <f t="shared" si="41"/>
        <v>9.85</v>
      </c>
      <c r="Q143" s="1">
        <f t="shared" si="38"/>
        <v>10</v>
      </c>
      <c r="R143" s="1">
        <f t="shared" si="39"/>
        <v>10</v>
      </c>
      <c r="S143" s="1">
        <f t="shared" si="42"/>
        <v>20</v>
      </c>
      <c r="T143" s="1">
        <f t="shared" si="43"/>
        <v>8</v>
      </c>
      <c r="U143" s="1" t="str">
        <f t="shared" si="44"/>
        <v>fire</v>
      </c>
      <c r="V143" s="1" t="str">
        <f t="shared" si="45"/>
        <v>steel</v>
      </c>
      <c r="W143" s="1" t="s">
        <v>47</v>
      </c>
      <c r="AB143" t="str">
        <f t="shared" si="48"/>
        <v>Heatran</v>
      </c>
    </row>
    <row r="144" spans="1:28" x14ac:dyDescent="0.25">
      <c r="A144" s="1">
        <v>486</v>
      </c>
      <c r="B144" s="1" t="s">
        <v>509</v>
      </c>
      <c r="C144" s="1" t="s">
        <v>781</v>
      </c>
      <c r="D144" s="6" t="s">
        <v>33</v>
      </c>
      <c r="F144" s="1">
        <v>110</v>
      </c>
      <c r="G144" s="1">
        <v>160</v>
      </c>
      <c r="H144" s="1">
        <v>110</v>
      </c>
      <c r="I144" s="1">
        <v>80</v>
      </c>
      <c r="J144" s="1">
        <v>110</v>
      </c>
      <c r="K144" s="1">
        <v>100</v>
      </c>
      <c r="L144" s="1" t="s">
        <v>943</v>
      </c>
      <c r="M144" s="3" t="s">
        <v>754</v>
      </c>
      <c r="N144" s="3" t="s">
        <v>752</v>
      </c>
      <c r="O144" s="5">
        <f t="shared" si="40"/>
        <v>12.8</v>
      </c>
      <c r="P144" s="5">
        <f t="shared" si="41"/>
        <v>11</v>
      </c>
      <c r="Q144" s="1">
        <f t="shared" si="38"/>
        <v>13</v>
      </c>
      <c r="R144" s="1">
        <f t="shared" si="39"/>
        <v>11</v>
      </c>
      <c r="S144" s="1">
        <f t="shared" si="42"/>
        <v>24</v>
      </c>
      <c r="T144" s="1">
        <f t="shared" si="43"/>
        <v>10</v>
      </c>
      <c r="U144" s="1" t="str">
        <f t="shared" si="44"/>
        <v>normal</v>
      </c>
      <c r="V144" s="1" t="s">
        <v>47</v>
      </c>
      <c r="W144" s="1" t="s">
        <v>48</v>
      </c>
      <c r="AB144" t="str">
        <f t="shared" si="48"/>
        <v>Regigigas</v>
      </c>
    </row>
    <row r="145" spans="1:28" x14ac:dyDescent="0.25">
      <c r="A145" s="1">
        <v>487</v>
      </c>
      <c r="B145" s="1" t="s">
        <v>510</v>
      </c>
      <c r="D145" s="6" t="s">
        <v>117</v>
      </c>
      <c r="E145" s="6" t="s">
        <v>173</v>
      </c>
      <c r="F145" s="1">
        <v>150</v>
      </c>
      <c r="G145" s="1">
        <v>120</v>
      </c>
      <c r="H145" s="1">
        <v>100</v>
      </c>
      <c r="I145" s="1">
        <v>120</v>
      </c>
      <c r="J145" s="1">
        <v>100</v>
      </c>
      <c r="K145" s="1">
        <v>90</v>
      </c>
      <c r="L145" s="1" t="s">
        <v>942</v>
      </c>
      <c r="M145" s="3"/>
      <c r="O145" s="5">
        <f t="shared" si="40"/>
        <v>10.8</v>
      </c>
      <c r="P145" s="5">
        <f t="shared" si="41"/>
        <v>12.5</v>
      </c>
      <c r="Q145" s="1">
        <f t="shared" si="38"/>
        <v>11</v>
      </c>
      <c r="R145" s="2">
        <v>12</v>
      </c>
      <c r="S145" s="1">
        <f t="shared" si="42"/>
        <v>23</v>
      </c>
      <c r="T145" s="1">
        <f t="shared" si="43"/>
        <v>10</v>
      </c>
      <c r="U145" s="1" t="str">
        <f t="shared" si="44"/>
        <v>ghost</v>
      </c>
      <c r="V145" s="1" t="str">
        <f t="shared" si="45"/>
        <v>dragon</v>
      </c>
      <c r="W145" s="1" t="s">
        <v>77</v>
      </c>
      <c r="AB145" t="str">
        <f t="shared" si="48"/>
        <v>Giratina</v>
      </c>
    </row>
    <row r="146" spans="1:28" x14ac:dyDescent="0.25">
      <c r="A146" s="1">
        <v>488</v>
      </c>
      <c r="B146" s="1" t="s">
        <v>511</v>
      </c>
      <c r="D146" s="6" t="s">
        <v>85</v>
      </c>
      <c r="F146" s="1">
        <v>120</v>
      </c>
      <c r="G146" s="1">
        <v>70</v>
      </c>
      <c r="H146" s="1">
        <v>120</v>
      </c>
      <c r="I146" s="1">
        <v>75</v>
      </c>
      <c r="J146" s="1">
        <v>130</v>
      </c>
      <c r="K146" s="1">
        <v>85</v>
      </c>
      <c r="L146" s="1" t="s">
        <v>941</v>
      </c>
      <c r="M146" s="3" t="s">
        <v>751</v>
      </c>
      <c r="N146" s="3" t="s">
        <v>752</v>
      </c>
      <c r="O146" s="5">
        <f t="shared" si="40"/>
        <v>7.85</v>
      </c>
      <c r="P146" s="5">
        <f t="shared" si="41"/>
        <v>12.25</v>
      </c>
      <c r="Q146" s="1">
        <f t="shared" si="38"/>
        <v>8</v>
      </c>
      <c r="R146" s="2">
        <v>13</v>
      </c>
      <c r="S146" s="1">
        <f t="shared" si="42"/>
        <v>21</v>
      </c>
      <c r="T146" s="1">
        <f t="shared" si="43"/>
        <v>9</v>
      </c>
      <c r="U146" s="1" t="str">
        <f t="shared" si="44"/>
        <v>psychic</v>
      </c>
      <c r="V146" s="1" t="s">
        <v>55</v>
      </c>
      <c r="W146" s="1" t="s">
        <v>117</v>
      </c>
      <c r="AB146" t="str">
        <f t="shared" si="48"/>
        <v>Cresselia</v>
      </c>
    </row>
    <row r="147" spans="1:28" x14ac:dyDescent="0.25">
      <c r="A147" s="1">
        <v>489</v>
      </c>
      <c r="B147" s="1" t="s">
        <v>512</v>
      </c>
      <c r="D147" s="6" t="s">
        <v>22</v>
      </c>
      <c r="F147" s="1">
        <v>80</v>
      </c>
      <c r="G147" s="1">
        <v>80</v>
      </c>
      <c r="H147" s="1">
        <v>80</v>
      </c>
      <c r="I147" s="1">
        <v>80</v>
      </c>
      <c r="J147" s="1">
        <v>80</v>
      </c>
      <c r="K147" s="1">
        <v>80</v>
      </c>
      <c r="L147" s="1" t="s">
        <v>940</v>
      </c>
      <c r="M147" s="1" t="s">
        <v>756</v>
      </c>
      <c r="N147" s="1" t="s">
        <v>755</v>
      </c>
      <c r="O147" s="5">
        <f t="shared" si="40"/>
        <v>8</v>
      </c>
      <c r="P147" s="5">
        <f t="shared" si="41"/>
        <v>8</v>
      </c>
      <c r="Q147" s="1">
        <f t="shared" si="38"/>
        <v>8</v>
      </c>
      <c r="R147" s="1">
        <f t="shared" ref="R147:R162" si="49">ROUND(P147, 0)</f>
        <v>8</v>
      </c>
      <c r="S147" s="1">
        <f t="shared" si="42"/>
        <v>16</v>
      </c>
      <c r="T147" s="1">
        <f t="shared" si="43"/>
        <v>6</v>
      </c>
      <c r="U147" s="1" t="str">
        <f t="shared" si="44"/>
        <v>water</v>
      </c>
      <c r="V147" s="6" t="s">
        <v>33</v>
      </c>
      <c r="W147" s="1" t="s">
        <v>55</v>
      </c>
      <c r="AB147" t="str">
        <f t="shared" si="48"/>
        <v>Phione</v>
      </c>
    </row>
    <row r="148" spans="1:28" x14ac:dyDescent="0.25">
      <c r="A148" s="1">
        <v>490</v>
      </c>
      <c r="B148" s="1" t="s">
        <v>513</v>
      </c>
      <c r="D148" s="6" t="s">
        <v>22</v>
      </c>
      <c r="F148" s="1">
        <v>100</v>
      </c>
      <c r="G148" s="1">
        <v>100</v>
      </c>
      <c r="H148" s="1">
        <v>100</v>
      </c>
      <c r="I148" s="1">
        <v>100</v>
      </c>
      <c r="J148" s="1">
        <v>100</v>
      </c>
      <c r="K148" s="1">
        <v>100</v>
      </c>
      <c r="L148" s="1" t="s">
        <v>939</v>
      </c>
      <c r="M148" s="3" t="s">
        <v>756</v>
      </c>
      <c r="N148" s="3" t="s">
        <v>752</v>
      </c>
      <c r="O148" s="5">
        <f t="shared" si="40"/>
        <v>10</v>
      </c>
      <c r="P148" s="5">
        <f t="shared" si="41"/>
        <v>10</v>
      </c>
      <c r="Q148" s="1">
        <f t="shared" si="38"/>
        <v>10</v>
      </c>
      <c r="R148" s="1">
        <f t="shared" si="49"/>
        <v>10</v>
      </c>
      <c r="S148" s="1">
        <f t="shared" si="42"/>
        <v>20</v>
      </c>
      <c r="T148" s="1">
        <f t="shared" si="43"/>
        <v>8</v>
      </c>
      <c r="U148" s="1" t="str">
        <f t="shared" si="44"/>
        <v>water</v>
      </c>
      <c r="V148" s="1" t="s">
        <v>12</v>
      </c>
      <c r="W148" s="1" t="s">
        <v>85</v>
      </c>
      <c r="AB148" t="str">
        <f t="shared" si="48"/>
        <v>Manaphy</v>
      </c>
    </row>
    <row r="149" spans="1:28" x14ac:dyDescent="0.25">
      <c r="A149" s="1">
        <v>491</v>
      </c>
      <c r="B149" s="1" t="s">
        <v>514</v>
      </c>
      <c r="D149" s="6" t="s">
        <v>37</v>
      </c>
      <c r="F149" s="1">
        <v>70</v>
      </c>
      <c r="G149" s="1">
        <v>90</v>
      </c>
      <c r="H149" s="1">
        <v>90</v>
      </c>
      <c r="I149" s="1">
        <v>135</v>
      </c>
      <c r="J149" s="1">
        <v>90</v>
      </c>
      <c r="K149" s="1">
        <v>125</v>
      </c>
      <c r="L149" s="1" t="s">
        <v>938</v>
      </c>
      <c r="M149" s="3" t="s">
        <v>751</v>
      </c>
      <c r="N149" s="3" t="s">
        <v>752</v>
      </c>
      <c r="O149" s="5">
        <f t="shared" si="40"/>
        <v>12.65</v>
      </c>
      <c r="P149" s="5">
        <f t="shared" si="41"/>
        <v>8</v>
      </c>
      <c r="Q149" s="1">
        <f t="shared" si="38"/>
        <v>13</v>
      </c>
      <c r="R149" s="1">
        <f t="shared" si="49"/>
        <v>8</v>
      </c>
      <c r="S149" s="1">
        <f t="shared" si="42"/>
        <v>21</v>
      </c>
      <c r="T149" s="1">
        <f t="shared" si="43"/>
        <v>9</v>
      </c>
      <c r="U149" s="1" t="str">
        <f t="shared" si="44"/>
        <v>dark</v>
      </c>
      <c r="V149" s="1" t="s">
        <v>77</v>
      </c>
      <c r="W149" s="1" t="s">
        <v>48</v>
      </c>
      <c r="AB149" t="str">
        <f t="shared" si="48"/>
        <v>Darkrai</v>
      </c>
    </row>
    <row r="150" spans="1:28" x14ac:dyDescent="0.25">
      <c r="A150" s="1">
        <v>492</v>
      </c>
      <c r="B150" s="1" t="s">
        <v>515</v>
      </c>
      <c r="D150" s="6" t="s">
        <v>12</v>
      </c>
      <c r="F150" s="1">
        <v>100</v>
      </c>
      <c r="G150" s="1">
        <v>100</v>
      </c>
      <c r="H150" s="1">
        <v>100</v>
      </c>
      <c r="I150" s="1">
        <v>100</v>
      </c>
      <c r="J150" s="1">
        <v>100</v>
      </c>
      <c r="K150" s="1">
        <v>100</v>
      </c>
      <c r="L150" s="1" t="s">
        <v>937</v>
      </c>
      <c r="M150" s="3" t="s">
        <v>754</v>
      </c>
      <c r="N150" s="3" t="s">
        <v>755</v>
      </c>
      <c r="O150" s="5">
        <f t="shared" si="40"/>
        <v>10</v>
      </c>
      <c r="P150" s="5">
        <f t="shared" si="41"/>
        <v>10</v>
      </c>
      <c r="Q150" s="1">
        <f t="shared" si="38"/>
        <v>10</v>
      </c>
      <c r="R150" s="1">
        <f t="shared" si="49"/>
        <v>10</v>
      </c>
      <c r="S150" s="1">
        <f t="shared" si="42"/>
        <v>20</v>
      </c>
      <c r="T150" s="1">
        <f t="shared" si="43"/>
        <v>8</v>
      </c>
      <c r="U150" s="1" t="str">
        <f t="shared" si="44"/>
        <v>grass</v>
      </c>
      <c r="V150" s="1" t="s">
        <v>47</v>
      </c>
      <c r="W150" s="1" t="s">
        <v>85</v>
      </c>
      <c r="AB150" t="str">
        <f t="shared" si="48"/>
        <v>Shaymin</v>
      </c>
    </row>
    <row r="151" spans="1:28" x14ac:dyDescent="0.25">
      <c r="A151" s="1">
        <v>493</v>
      </c>
      <c r="B151" s="1" t="s">
        <v>516</v>
      </c>
      <c r="D151" s="6" t="s">
        <v>33</v>
      </c>
      <c r="F151" s="1">
        <v>120</v>
      </c>
      <c r="G151" s="1">
        <v>120</v>
      </c>
      <c r="H151" s="1">
        <v>120</v>
      </c>
      <c r="I151" s="1">
        <v>120</v>
      </c>
      <c r="J151" s="1">
        <v>120</v>
      </c>
      <c r="K151" s="1">
        <v>120</v>
      </c>
      <c r="L151" s="1" t="s">
        <v>936</v>
      </c>
      <c r="M151" s="3"/>
      <c r="O151" s="5">
        <f t="shared" si="40"/>
        <v>12</v>
      </c>
      <c r="P151" s="5">
        <f t="shared" si="41"/>
        <v>12</v>
      </c>
      <c r="Q151" s="1">
        <f t="shared" si="38"/>
        <v>12</v>
      </c>
      <c r="R151" s="1">
        <f t="shared" si="49"/>
        <v>12</v>
      </c>
      <c r="S151" s="1">
        <f t="shared" si="42"/>
        <v>24</v>
      </c>
      <c r="T151" s="1">
        <f t="shared" si="43"/>
        <v>10</v>
      </c>
      <c r="U151" s="1" t="str">
        <f t="shared" si="44"/>
        <v>normal</v>
      </c>
      <c r="V151" s="1" t="s">
        <v>117</v>
      </c>
      <c r="W151" s="1" t="s">
        <v>47</v>
      </c>
      <c r="AB151" t="str">
        <f t="shared" si="48"/>
        <v>Arceus</v>
      </c>
    </row>
    <row r="152" spans="1:28" x14ac:dyDescent="0.25">
      <c r="A152" s="1">
        <v>228</v>
      </c>
      <c r="B152" s="1" t="s">
        <v>254</v>
      </c>
      <c r="D152" s="6" t="s">
        <v>37</v>
      </c>
      <c r="E152" s="6" t="s">
        <v>17</v>
      </c>
      <c r="F152" s="1">
        <v>45</v>
      </c>
      <c r="G152" s="1">
        <v>60</v>
      </c>
      <c r="H152" s="1">
        <v>30</v>
      </c>
      <c r="I152" s="1">
        <v>80</v>
      </c>
      <c r="J152" s="1">
        <v>50</v>
      </c>
      <c r="K152" s="1">
        <v>65</v>
      </c>
      <c r="L152" s="1" t="s">
        <v>904</v>
      </c>
      <c r="M152" s="1" t="s">
        <v>759</v>
      </c>
      <c r="N152" s="1" t="s">
        <v>755</v>
      </c>
      <c r="O152" s="5">
        <f t="shared" si="40"/>
        <v>7.2</v>
      </c>
      <c r="P152" s="5">
        <f t="shared" si="41"/>
        <v>4.25</v>
      </c>
      <c r="Q152" s="1">
        <f t="shared" si="38"/>
        <v>7</v>
      </c>
      <c r="R152" s="1">
        <f t="shared" si="49"/>
        <v>4</v>
      </c>
      <c r="S152" s="1">
        <f t="shared" si="42"/>
        <v>11</v>
      </c>
      <c r="T152" s="1">
        <f t="shared" si="43"/>
        <v>4</v>
      </c>
      <c r="U152" s="1" t="str">
        <f t="shared" si="44"/>
        <v>dark</v>
      </c>
      <c r="V152" s="1" t="str">
        <f t="shared" si="45"/>
        <v>fire</v>
      </c>
      <c r="X152" s="1" t="str">
        <f t="shared" si="46"/>
        <v>Houndoom</v>
      </c>
      <c r="Z152">
        <f t="shared" si="37"/>
        <v>6</v>
      </c>
      <c r="AA152">
        <f t="shared" si="47"/>
        <v>2</v>
      </c>
      <c r="AB152" t="str">
        <f t="shared" si="48"/>
        <v>Houndour</v>
      </c>
    </row>
    <row r="153" spans="1:28" x14ac:dyDescent="0.25">
      <c r="A153" s="1">
        <v>229</v>
      </c>
      <c r="B153" s="1" t="s">
        <v>255</v>
      </c>
      <c r="D153" s="6" t="s">
        <v>37</v>
      </c>
      <c r="E153" s="6" t="s">
        <v>17</v>
      </c>
      <c r="F153" s="1">
        <v>75</v>
      </c>
      <c r="G153" s="1">
        <v>90</v>
      </c>
      <c r="H153" s="1">
        <v>50</v>
      </c>
      <c r="I153" s="1">
        <v>110</v>
      </c>
      <c r="J153" s="1">
        <v>80</v>
      </c>
      <c r="K153" s="1">
        <v>95</v>
      </c>
      <c r="L153" s="1" t="s">
        <v>904</v>
      </c>
      <c r="M153" s="1" t="s">
        <v>759</v>
      </c>
      <c r="N153" s="1" t="s">
        <v>755</v>
      </c>
      <c r="O153" s="5">
        <f t="shared" si="40"/>
        <v>10.199999999999999</v>
      </c>
      <c r="P153" s="5">
        <f t="shared" si="41"/>
        <v>7</v>
      </c>
      <c r="Q153" s="1">
        <f t="shared" si="38"/>
        <v>10</v>
      </c>
      <c r="R153" s="1">
        <f t="shared" si="49"/>
        <v>7</v>
      </c>
      <c r="S153" s="1">
        <f t="shared" si="42"/>
        <v>17</v>
      </c>
      <c r="T153" s="1">
        <f t="shared" si="43"/>
        <v>7</v>
      </c>
      <c r="U153" s="1" t="str">
        <f t="shared" si="44"/>
        <v>dark</v>
      </c>
      <c r="V153" s="1" t="str">
        <f t="shared" si="45"/>
        <v>fire</v>
      </c>
      <c r="W153" s="1" t="s">
        <v>44</v>
      </c>
      <c r="AB153" t="str">
        <f t="shared" si="48"/>
        <v>Houndoom</v>
      </c>
    </row>
    <row r="154" spans="1:28" x14ac:dyDescent="0.25">
      <c r="A154" s="1">
        <v>359</v>
      </c>
      <c r="B154" s="1" t="s">
        <v>385</v>
      </c>
      <c r="D154" s="6" t="s">
        <v>37</v>
      </c>
      <c r="F154" s="1">
        <v>65</v>
      </c>
      <c r="G154" s="1">
        <v>130</v>
      </c>
      <c r="H154" s="1">
        <v>60</v>
      </c>
      <c r="I154" s="1">
        <v>75</v>
      </c>
      <c r="J154" s="1">
        <v>60</v>
      </c>
      <c r="K154" s="1">
        <v>75</v>
      </c>
      <c r="L154" s="1" t="s">
        <v>905</v>
      </c>
      <c r="M154" s="3" t="s">
        <v>759</v>
      </c>
      <c r="N154" s="3" t="s">
        <v>752</v>
      </c>
      <c r="O154" s="5">
        <f t="shared" si="40"/>
        <v>10.25</v>
      </c>
      <c r="P154" s="5">
        <f t="shared" si="41"/>
        <v>6.25</v>
      </c>
      <c r="Q154" s="1">
        <f t="shared" si="38"/>
        <v>10</v>
      </c>
      <c r="R154" s="1">
        <f t="shared" si="49"/>
        <v>6</v>
      </c>
      <c r="S154" s="1">
        <f t="shared" si="42"/>
        <v>16</v>
      </c>
      <c r="T154" s="1">
        <f t="shared" si="43"/>
        <v>6</v>
      </c>
      <c r="U154" s="1" t="str">
        <f t="shared" si="44"/>
        <v>dark</v>
      </c>
      <c r="V154" s="1" t="s">
        <v>77</v>
      </c>
      <c r="W154" s="1" t="s">
        <v>85</v>
      </c>
      <c r="AB154" t="str">
        <f t="shared" si="48"/>
        <v>Absol</v>
      </c>
    </row>
    <row r="155" spans="1:28" x14ac:dyDescent="0.25">
      <c r="A155" s="1">
        <v>377</v>
      </c>
      <c r="B155" s="3" t="s">
        <v>403</v>
      </c>
      <c r="C155" s="3"/>
      <c r="D155" s="6" t="s">
        <v>97</v>
      </c>
      <c r="F155" s="1">
        <v>80</v>
      </c>
      <c r="G155" s="1">
        <v>100</v>
      </c>
      <c r="H155" s="1">
        <v>200</v>
      </c>
      <c r="I155" s="1">
        <v>50</v>
      </c>
      <c r="J155" s="1">
        <v>100</v>
      </c>
      <c r="K155" s="1">
        <v>50</v>
      </c>
      <c r="L155" s="1" t="s">
        <v>935</v>
      </c>
      <c r="M155" s="3" t="s">
        <v>773</v>
      </c>
      <c r="N155" s="3" t="s">
        <v>753</v>
      </c>
      <c r="O155" s="5">
        <f t="shared" si="40"/>
        <v>7.5</v>
      </c>
      <c r="P155" s="5">
        <f t="shared" si="41"/>
        <v>11.5</v>
      </c>
      <c r="Q155" s="1">
        <f t="shared" si="38"/>
        <v>8</v>
      </c>
      <c r="R155" s="1">
        <f t="shared" si="49"/>
        <v>12</v>
      </c>
      <c r="S155" s="1">
        <f t="shared" si="42"/>
        <v>20</v>
      </c>
      <c r="T155" s="1">
        <f t="shared" si="43"/>
        <v>8</v>
      </c>
      <c r="U155" s="1" t="str">
        <f t="shared" si="44"/>
        <v>rock</v>
      </c>
      <c r="V155" s="1" t="s">
        <v>47</v>
      </c>
      <c r="W155" s="1" t="s">
        <v>77</v>
      </c>
      <c r="AB155" t="str">
        <f t="shared" si="48"/>
        <v>Regirock</v>
      </c>
    </row>
    <row r="156" spans="1:28" x14ac:dyDescent="0.25">
      <c r="A156" s="1">
        <v>378</v>
      </c>
      <c r="B156" s="3" t="s">
        <v>404</v>
      </c>
      <c r="C156" s="3"/>
      <c r="D156" s="6" t="s">
        <v>48</v>
      </c>
      <c r="F156" s="1">
        <v>80</v>
      </c>
      <c r="G156" s="1">
        <v>50</v>
      </c>
      <c r="H156" s="1">
        <v>100</v>
      </c>
      <c r="I156" s="1">
        <v>100</v>
      </c>
      <c r="J156" s="1">
        <v>200</v>
      </c>
      <c r="K156" s="1">
        <v>50</v>
      </c>
      <c r="L156" s="1" t="s">
        <v>934</v>
      </c>
      <c r="M156" s="3" t="s">
        <v>773</v>
      </c>
      <c r="N156" s="3" t="s">
        <v>752</v>
      </c>
      <c r="O156" s="5">
        <f t="shared" si="40"/>
        <v>7.5</v>
      </c>
      <c r="P156" s="5">
        <f t="shared" si="41"/>
        <v>11.5</v>
      </c>
      <c r="Q156" s="1">
        <f t="shared" si="38"/>
        <v>8</v>
      </c>
      <c r="R156" s="1">
        <f t="shared" si="49"/>
        <v>12</v>
      </c>
      <c r="S156" s="1">
        <f t="shared" si="42"/>
        <v>20</v>
      </c>
      <c r="T156" s="1">
        <f t="shared" si="43"/>
        <v>8</v>
      </c>
      <c r="U156" s="1" t="str">
        <f t="shared" si="44"/>
        <v>ice</v>
      </c>
      <c r="V156" s="1" t="s">
        <v>44</v>
      </c>
      <c r="W156" s="1" t="s">
        <v>77</v>
      </c>
      <c r="AB156" t="str">
        <f t="shared" si="48"/>
        <v>Regice</v>
      </c>
    </row>
    <row r="157" spans="1:28" x14ac:dyDescent="0.25">
      <c r="A157" s="1">
        <v>379</v>
      </c>
      <c r="B157" s="3" t="s">
        <v>405</v>
      </c>
      <c r="C157" s="3"/>
      <c r="D157" s="6" t="s">
        <v>105</v>
      </c>
      <c r="F157" s="1">
        <v>80</v>
      </c>
      <c r="G157" s="1">
        <v>75</v>
      </c>
      <c r="H157" s="1">
        <v>150</v>
      </c>
      <c r="I157" s="1">
        <v>75</v>
      </c>
      <c r="J157" s="1">
        <v>150</v>
      </c>
      <c r="K157" s="1">
        <v>50</v>
      </c>
      <c r="L157" s="1" t="s">
        <v>933</v>
      </c>
      <c r="M157" s="3" t="s">
        <v>773</v>
      </c>
      <c r="N157" s="3" t="s">
        <v>755</v>
      </c>
      <c r="O157" s="5">
        <f t="shared" si="40"/>
        <v>6.5</v>
      </c>
      <c r="P157" s="5">
        <f t="shared" si="41"/>
        <v>11.5</v>
      </c>
      <c r="Q157" s="2">
        <v>8</v>
      </c>
      <c r="R157" s="1">
        <f t="shared" si="49"/>
        <v>12</v>
      </c>
      <c r="S157" s="1">
        <f t="shared" si="42"/>
        <v>20</v>
      </c>
      <c r="T157" s="1">
        <f t="shared" si="43"/>
        <v>8</v>
      </c>
      <c r="U157" s="1" t="str">
        <f t="shared" si="44"/>
        <v>steel</v>
      </c>
      <c r="V157" s="1" t="s">
        <v>117</v>
      </c>
      <c r="W157" s="1" t="s">
        <v>77</v>
      </c>
      <c r="AB157" t="str">
        <f t="shared" si="48"/>
        <v>Registeel</v>
      </c>
    </row>
    <row r="158" spans="1:28" x14ac:dyDescent="0.25">
      <c r="A158">
        <v>129</v>
      </c>
      <c r="B158" t="s">
        <v>154</v>
      </c>
      <c r="C158"/>
      <c r="D158" s="6" t="s">
        <v>22</v>
      </c>
      <c r="F158" s="1">
        <v>20</v>
      </c>
      <c r="G158" s="1">
        <v>10</v>
      </c>
      <c r="H158" s="1">
        <v>15</v>
      </c>
      <c r="I158" s="1">
        <v>55</v>
      </c>
      <c r="J158" s="1">
        <v>20</v>
      </c>
      <c r="K158" s="1">
        <v>80</v>
      </c>
      <c r="L158" t="s">
        <v>906</v>
      </c>
      <c r="M158" s="3" t="s">
        <v>756</v>
      </c>
      <c r="N158" s="1" t="s">
        <v>753</v>
      </c>
      <c r="O158" s="5">
        <f t="shared" si="40"/>
        <v>6.05</v>
      </c>
      <c r="P158" s="5">
        <f t="shared" si="41"/>
        <v>1.875</v>
      </c>
      <c r="Q158" s="1">
        <f>ROUND(O158, 0)</f>
        <v>6</v>
      </c>
      <c r="R158" s="1">
        <f t="shared" si="49"/>
        <v>2</v>
      </c>
      <c r="S158" s="1">
        <f t="shared" si="42"/>
        <v>8</v>
      </c>
      <c r="T158" s="1">
        <f t="shared" si="43"/>
        <v>2</v>
      </c>
      <c r="U158" s="1" t="str">
        <f t="shared" si="44"/>
        <v>water</v>
      </c>
      <c r="V158" s="6" t="s">
        <v>33</v>
      </c>
      <c r="X158" s="1" t="str">
        <f t="shared" si="46"/>
        <v>Gyarados</v>
      </c>
      <c r="Z158">
        <f t="shared" si="37"/>
        <v>11</v>
      </c>
      <c r="AA158">
        <f t="shared" si="47"/>
        <v>2</v>
      </c>
      <c r="AB158" t="str">
        <f t="shared" si="48"/>
        <v>Magikarp</v>
      </c>
    </row>
    <row r="159" spans="1:28" x14ac:dyDescent="0.25">
      <c r="A159">
        <v>130</v>
      </c>
      <c r="B159" t="s">
        <v>155</v>
      </c>
      <c r="C159"/>
      <c r="D159" s="6" t="s">
        <v>22</v>
      </c>
      <c r="E159" s="6" t="s">
        <v>20</v>
      </c>
      <c r="F159" s="1">
        <v>95</v>
      </c>
      <c r="G159" s="1">
        <v>125</v>
      </c>
      <c r="H159" s="1">
        <v>79</v>
      </c>
      <c r="I159" s="1">
        <v>60</v>
      </c>
      <c r="J159" s="1">
        <v>100</v>
      </c>
      <c r="K159" s="1">
        <v>81</v>
      </c>
      <c r="L159" t="s">
        <v>907</v>
      </c>
      <c r="M159" s="1" t="s">
        <v>756</v>
      </c>
      <c r="N159" s="1" t="s">
        <v>753</v>
      </c>
      <c r="O159" s="5">
        <f t="shared" si="40"/>
        <v>10.09</v>
      </c>
      <c r="P159" s="5">
        <f t="shared" si="41"/>
        <v>9.2249999999999996</v>
      </c>
      <c r="Q159" s="1">
        <f>ROUND(O159, 0)</f>
        <v>10</v>
      </c>
      <c r="R159" s="1">
        <f t="shared" si="49"/>
        <v>9</v>
      </c>
      <c r="S159" s="1">
        <f t="shared" si="42"/>
        <v>19</v>
      </c>
      <c r="T159" s="1">
        <f t="shared" si="43"/>
        <v>8</v>
      </c>
      <c r="U159" s="1" t="str">
        <f t="shared" si="44"/>
        <v>water</v>
      </c>
      <c r="V159" s="1" t="str">
        <f t="shared" si="45"/>
        <v>flying</v>
      </c>
      <c r="W159" s="1" t="s">
        <v>97</v>
      </c>
      <c r="AB159" t="str">
        <f t="shared" si="48"/>
        <v>Gyarados</v>
      </c>
    </row>
    <row r="160" spans="1:28" x14ac:dyDescent="0.25">
      <c r="A160" s="1">
        <v>363</v>
      </c>
      <c r="B160" s="3" t="s">
        <v>389</v>
      </c>
      <c r="C160" s="3"/>
      <c r="D160" s="6" t="s">
        <v>48</v>
      </c>
      <c r="E160" s="6" t="s">
        <v>22</v>
      </c>
      <c r="F160" s="1">
        <v>70</v>
      </c>
      <c r="G160" s="1">
        <v>40</v>
      </c>
      <c r="H160" s="1">
        <v>50</v>
      </c>
      <c r="I160" s="1">
        <v>55</v>
      </c>
      <c r="J160" s="1">
        <v>50</v>
      </c>
      <c r="K160" s="1">
        <v>25</v>
      </c>
      <c r="L160" s="1" t="s">
        <v>908</v>
      </c>
      <c r="M160" s="3" t="s">
        <v>756</v>
      </c>
      <c r="N160" s="3" t="s">
        <v>752</v>
      </c>
      <c r="O160" s="5">
        <f t="shared" si="40"/>
        <v>4.1500000000000004</v>
      </c>
      <c r="P160" s="5">
        <f t="shared" si="41"/>
        <v>6</v>
      </c>
      <c r="Q160" s="1">
        <f>ROUND(O160, 0)</f>
        <v>4</v>
      </c>
      <c r="R160" s="1">
        <f t="shared" si="49"/>
        <v>6</v>
      </c>
      <c r="S160" s="1">
        <f t="shared" si="42"/>
        <v>10</v>
      </c>
      <c r="T160" s="1">
        <f t="shared" si="43"/>
        <v>3</v>
      </c>
      <c r="U160" s="1" t="str">
        <f t="shared" si="44"/>
        <v>ice</v>
      </c>
      <c r="V160" s="1" t="str">
        <f t="shared" si="45"/>
        <v>water</v>
      </c>
      <c r="X160" s="1" t="str">
        <f t="shared" si="46"/>
        <v>Sealeo</v>
      </c>
      <c r="Z160">
        <f t="shared" si="37"/>
        <v>3</v>
      </c>
      <c r="AA160">
        <f t="shared" si="47"/>
        <v>1</v>
      </c>
      <c r="AB160" t="str">
        <f t="shared" si="48"/>
        <v>Spheal</v>
      </c>
    </row>
    <row r="161" spans="1:28" x14ac:dyDescent="0.25">
      <c r="A161" s="1">
        <v>364</v>
      </c>
      <c r="B161" s="3" t="s">
        <v>390</v>
      </c>
      <c r="C161" s="3"/>
      <c r="D161" s="6" t="s">
        <v>48</v>
      </c>
      <c r="E161" s="6" t="s">
        <v>22</v>
      </c>
      <c r="F161" s="1">
        <v>90</v>
      </c>
      <c r="G161" s="1">
        <v>60</v>
      </c>
      <c r="H161" s="1">
        <v>70</v>
      </c>
      <c r="I161" s="1">
        <v>75</v>
      </c>
      <c r="J161" s="1">
        <v>70</v>
      </c>
      <c r="K161" s="1">
        <v>45</v>
      </c>
      <c r="L161" s="1" t="s">
        <v>909</v>
      </c>
      <c r="M161" s="1" t="s">
        <v>756</v>
      </c>
      <c r="N161" s="1" t="s">
        <v>752</v>
      </c>
      <c r="O161" s="5">
        <f t="shared" si="40"/>
        <v>6.15</v>
      </c>
      <c r="P161" s="5">
        <f t="shared" si="41"/>
        <v>8</v>
      </c>
      <c r="Q161" s="1">
        <f>ROUND(O161, 0)</f>
        <v>6</v>
      </c>
      <c r="R161" s="1">
        <f t="shared" si="49"/>
        <v>8</v>
      </c>
      <c r="S161" s="1">
        <f t="shared" ref="S161:S162" si="50">Q161+R161</f>
        <v>14</v>
      </c>
      <c r="T161" s="1">
        <f t="shared" ref="T161:T162" si="51">ROUND((S161-4) / 2, 0)</f>
        <v>5</v>
      </c>
      <c r="U161" s="1" t="str">
        <f t="shared" si="44"/>
        <v>ice</v>
      </c>
      <c r="V161" s="1" t="str">
        <f t="shared" si="45"/>
        <v>water</v>
      </c>
      <c r="W161" s="1" t="s">
        <v>33</v>
      </c>
      <c r="X161" s="1" t="str">
        <f t="shared" si="46"/>
        <v>Walrein</v>
      </c>
      <c r="Z161">
        <f t="shared" si="37"/>
        <v>5</v>
      </c>
      <c r="AA161">
        <f t="shared" si="47"/>
        <v>2</v>
      </c>
      <c r="AB161" t="str">
        <f t="shared" si="48"/>
        <v>Sealeo</v>
      </c>
    </row>
    <row r="162" spans="1:28" x14ac:dyDescent="0.25">
      <c r="A162" s="1">
        <v>365</v>
      </c>
      <c r="B162" s="3" t="s">
        <v>391</v>
      </c>
      <c r="C162" s="3"/>
      <c r="D162" s="6" t="s">
        <v>48</v>
      </c>
      <c r="E162" s="6" t="s">
        <v>22</v>
      </c>
      <c r="F162" s="1">
        <v>110</v>
      </c>
      <c r="G162" s="1">
        <v>80</v>
      </c>
      <c r="H162" s="1">
        <v>90</v>
      </c>
      <c r="I162" s="1">
        <v>95</v>
      </c>
      <c r="J162" s="1">
        <v>90</v>
      </c>
      <c r="K162" s="1">
        <v>65</v>
      </c>
      <c r="L162" s="1" t="s">
        <v>910</v>
      </c>
      <c r="M162" s="1" t="s">
        <v>756</v>
      </c>
      <c r="N162" s="1" t="s">
        <v>752</v>
      </c>
      <c r="O162" s="5">
        <f t="shared" si="40"/>
        <v>8.15</v>
      </c>
      <c r="P162" s="5">
        <f t="shared" si="41"/>
        <v>10</v>
      </c>
      <c r="Q162" s="1">
        <f>ROUND(O162, 0)</f>
        <v>8</v>
      </c>
      <c r="R162" s="1">
        <f t="shared" si="49"/>
        <v>10</v>
      </c>
      <c r="S162" s="1">
        <f t="shared" si="50"/>
        <v>18</v>
      </c>
      <c r="T162" s="1">
        <f t="shared" si="51"/>
        <v>7</v>
      </c>
      <c r="U162" s="1" t="str">
        <f t="shared" si="44"/>
        <v>ice</v>
      </c>
      <c r="V162" s="1" t="str">
        <f t="shared" si="45"/>
        <v>water</v>
      </c>
      <c r="W162" s="1" t="s">
        <v>47</v>
      </c>
      <c r="AB162" t="str">
        <f t="shared" si="48"/>
        <v>Walrein</v>
      </c>
    </row>
  </sheetData>
  <phoneticPr fontId="18" type="noConversion"/>
  <conditionalFormatting sqref="U1:A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K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K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K162 F120:K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K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6"/>
  <sheetViews>
    <sheetView workbookViewId="0">
      <selection activeCell="H7" sqref="H7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6.140625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COUNTIFS(sinnoh!M2:M162, A2, sinnoh!N2:N162, B2, sinnoh!T2:T162, "&gt;=1")</f>
        <v>15</v>
      </c>
      <c r="G2" t="s">
        <v>784</v>
      </c>
      <c r="H2" t="s">
        <v>789</v>
      </c>
    </row>
    <row r="3" spans="1:9" x14ac:dyDescent="0.25">
      <c r="A3" s="1" t="s">
        <v>754</v>
      </c>
      <c r="B3" s="1" t="s">
        <v>752</v>
      </c>
      <c r="C3" s="1">
        <f>COUNTIFS(sinnoh!M2:M162, A3, sinnoh!N2:N162, B3, sinnoh!T2:T162, "&gt;=1")</f>
        <v>11</v>
      </c>
      <c r="G3" t="s">
        <v>785</v>
      </c>
      <c r="H3" t="s">
        <v>790</v>
      </c>
      <c r="I3" s="3"/>
    </row>
    <row r="4" spans="1:9" x14ac:dyDescent="0.25">
      <c r="A4" s="1" t="s">
        <v>754</v>
      </c>
      <c r="B4" s="1" t="s">
        <v>755</v>
      </c>
      <c r="C4" s="1">
        <f>COUNTIFS(sinnoh!M2:M162, A4, sinnoh!N2:N162, B4, sinnoh!T2:T162, "&gt;=1")</f>
        <v>22</v>
      </c>
      <c r="G4" s="3" t="s">
        <v>786</v>
      </c>
      <c r="H4" s="3" t="s">
        <v>788</v>
      </c>
      <c r="I4" s="3"/>
    </row>
    <row r="5" spans="1:9" x14ac:dyDescent="0.25">
      <c r="A5" s="1" t="s">
        <v>751</v>
      </c>
      <c r="B5" s="1" t="s">
        <v>753</v>
      </c>
      <c r="C5" s="1">
        <f>COUNTIFS(sinnoh!M2:M162, A5, sinnoh!N2:N162, B5, sinnoh!T2:T162, "&gt;=1")</f>
        <v>15</v>
      </c>
      <c r="G5" s="3" t="s">
        <v>787</v>
      </c>
      <c r="H5" t="s">
        <v>791</v>
      </c>
    </row>
    <row r="6" spans="1:9" x14ac:dyDescent="0.25">
      <c r="A6" s="1" t="s">
        <v>751</v>
      </c>
      <c r="B6" s="1" t="s">
        <v>752</v>
      </c>
      <c r="C6" s="1">
        <f>COUNTIFS(sinnoh!M2:M162, A6, sinnoh!N2:N162, B6, sinnoh!T2:T162, "&gt;=1")</f>
        <v>8</v>
      </c>
    </row>
    <row r="7" spans="1:9" x14ac:dyDescent="0.25">
      <c r="A7" s="1" t="s">
        <v>751</v>
      </c>
      <c r="B7" s="1" t="s">
        <v>755</v>
      </c>
      <c r="C7" s="1">
        <f>COUNTIFS(sinnoh!M2:M162, A7, sinnoh!N2:N162, B7, sinnoh!T2:T162, "&gt;=1")</f>
        <v>14</v>
      </c>
    </row>
    <row r="8" spans="1:9" x14ac:dyDescent="0.25">
      <c r="A8" s="1" t="s">
        <v>759</v>
      </c>
      <c r="B8" s="1" t="s">
        <v>753</v>
      </c>
      <c r="C8" s="1">
        <f>COUNTIFS(sinnoh!M2:M162, A8, sinnoh!N2:N162, B8, sinnoh!T2:T162, "&gt;=1")</f>
        <v>16</v>
      </c>
    </row>
    <row r="9" spans="1:9" x14ac:dyDescent="0.25">
      <c r="A9" s="1" t="s">
        <v>759</v>
      </c>
      <c r="B9" s="1" t="s">
        <v>752</v>
      </c>
      <c r="C9" s="1">
        <f>COUNTIFS(sinnoh!M2:M162, A9, sinnoh!N2:N162, B9, sinnoh!T2:T162, "&gt;=1")</f>
        <v>9</v>
      </c>
    </row>
    <row r="10" spans="1:9" x14ac:dyDescent="0.25">
      <c r="A10" s="1" t="s">
        <v>759</v>
      </c>
      <c r="B10" s="1" t="s">
        <v>755</v>
      </c>
      <c r="C10" s="1">
        <f>COUNTIFS(sinnoh!M2:M162, A10, sinnoh!N2:N162, B10, sinnoh!T2:T162, "&gt;=1")</f>
        <v>9</v>
      </c>
    </row>
    <row r="11" spans="1:9" x14ac:dyDescent="0.25">
      <c r="A11" s="1" t="s">
        <v>756</v>
      </c>
      <c r="B11" s="1" t="s">
        <v>753</v>
      </c>
      <c r="C11" s="1">
        <f>COUNTIFS(sinnoh!M2:M162, A11, sinnoh!N2:N162, B11, sinnoh!T2:T162, "&gt;=1")</f>
        <v>6</v>
      </c>
    </row>
    <row r="12" spans="1:9" x14ac:dyDescent="0.25">
      <c r="A12" s="1" t="s">
        <v>756</v>
      </c>
      <c r="B12" s="1" t="s">
        <v>752</v>
      </c>
      <c r="C12" s="1">
        <f>COUNTIFS(sinnoh!M2:M162, A12, sinnoh!N2:N162, B12, sinnoh!T2:T162, "&gt;=1")</f>
        <v>9</v>
      </c>
    </row>
    <row r="13" spans="1:9" x14ac:dyDescent="0.25">
      <c r="A13" s="1" t="s">
        <v>756</v>
      </c>
      <c r="B13" s="1" t="s">
        <v>755</v>
      </c>
      <c r="C13" s="1">
        <f>COUNTIFS(sinnoh!M2:M162, A13, sinnoh!N2:N162, B13, sinnoh!T2:T162, "&gt;=1")</f>
        <v>6</v>
      </c>
    </row>
    <row r="14" spans="1:9" x14ac:dyDescent="0.25">
      <c r="A14" s="1" t="s">
        <v>773</v>
      </c>
      <c r="B14" s="1" t="s">
        <v>753</v>
      </c>
      <c r="C14" s="1">
        <f>COUNTIFS(sinnoh!M2:M162, A14, sinnoh!N2:N162, B14, sinnoh!T2:T162, "&gt;=1")</f>
        <v>4</v>
      </c>
    </row>
    <row r="15" spans="1:9" x14ac:dyDescent="0.25">
      <c r="A15" s="1" t="s">
        <v>773</v>
      </c>
      <c r="B15" s="1" t="s">
        <v>752</v>
      </c>
      <c r="C15" s="1">
        <f>COUNTIFS(sinnoh!M2:M162, A15, sinnoh!N2:N162, B15, sinnoh!T2:T162, "&gt;=1")</f>
        <v>6</v>
      </c>
    </row>
    <row r="16" spans="1:9" x14ac:dyDescent="0.25">
      <c r="A16" s="1" t="s">
        <v>773</v>
      </c>
      <c r="B16" s="1" t="s">
        <v>755</v>
      </c>
      <c r="C16" s="1">
        <f>COUNTIFS(sinnoh!M2:M162, A16, sinnoh!N2:N162, B16, sinnoh!T2:T162, "&gt;=1")</f>
        <v>4</v>
      </c>
    </row>
  </sheetData>
  <phoneticPr fontId="18" type="noConversion"/>
  <conditionalFormatting sqref="C2:C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4"/>
  <sheetViews>
    <sheetView topLeftCell="A76" workbookViewId="0">
      <selection activeCell="A121" activeCellId="1" sqref="A120:XFD120 A121:XFD12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9.28515625" bestFit="1" customWidth="1"/>
    <col min="8" max="8" width="8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6</v>
      </c>
      <c r="H1" t="s">
        <v>2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122</v>
      </c>
      <c r="H4">
        <v>123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60</v>
      </c>
      <c r="H5">
        <v>43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80</v>
      </c>
      <c r="H6">
        <v>58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159</v>
      </c>
      <c r="H7">
        <v>78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50</v>
      </c>
      <c r="H8">
        <v>65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65</v>
      </c>
      <c r="H9">
        <v>80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135</v>
      </c>
      <c r="H10">
        <v>120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20</v>
      </c>
      <c r="H11">
        <v>35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25</v>
      </c>
      <c r="H12">
        <v>55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90</v>
      </c>
      <c r="H13">
        <v>50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20</v>
      </c>
      <c r="H14">
        <v>30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25</v>
      </c>
      <c r="H15">
        <v>50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15</v>
      </c>
      <c r="H16">
        <v>40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35</v>
      </c>
      <c r="H17">
        <v>40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50</v>
      </c>
      <c r="H18">
        <v>55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135</v>
      </c>
      <c r="H19">
        <v>80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25</v>
      </c>
      <c r="H20">
        <v>35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40</v>
      </c>
      <c r="H21">
        <v>70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31</v>
      </c>
      <c r="H22">
        <v>30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61</v>
      </c>
      <c r="H23">
        <v>65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40</v>
      </c>
      <c r="H24">
        <v>44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65</v>
      </c>
      <c r="H25">
        <v>69</v>
      </c>
      <c r="I25">
        <v>79</v>
      </c>
      <c r="J25">
        <v>80</v>
      </c>
      <c r="K25" t="s">
        <v>533</v>
      </c>
    </row>
    <row r="26" spans="1:11" x14ac:dyDescent="0.25">
      <c r="A26">
        <v>25</v>
      </c>
      <c r="B26" t="s">
        <v>43</v>
      </c>
      <c r="C26" t="s">
        <v>44</v>
      </c>
      <c r="E26">
        <v>35</v>
      </c>
      <c r="F26">
        <v>55</v>
      </c>
      <c r="G26">
        <v>50</v>
      </c>
      <c r="H26">
        <v>40</v>
      </c>
      <c r="I26">
        <v>50</v>
      </c>
      <c r="J26">
        <v>90</v>
      </c>
      <c r="K26" t="s">
        <v>530</v>
      </c>
    </row>
    <row r="27" spans="1:11" x14ac:dyDescent="0.25">
      <c r="A27">
        <v>26</v>
      </c>
      <c r="B27" t="s">
        <v>45</v>
      </c>
      <c r="C27" t="s">
        <v>44</v>
      </c>
      <c r="D27" t="s">
        <v>44</v>
      </c>
      <c r="E27">
        <v>60</v>
      </c>
      <c r="F27">
        <v>85</v>
      </c>
      <c r="G27">
        <v>95</v>
      </c>
      <c r="H27">
        <v>50</v>
      </c>
      <c r="I27">
        <v>85</v>
      </c>
      <c r="J27">
        <v>110</v>
      </c>
      <c r="K27" t="s">
        <v>530</v>
      </c>
    </row>
    <row r="28" spans="1:11" x14ac:dyDescent="0.25">
      <c r="A28">
        <v>27</v>
      </c>
      <c r="B28" t="s">
        <v>46</v>
      </c>
      <c r="C28" t="s">
        <v>47</v>
      </c>
      <c r="D28" t="s">
        <v>48</v>
      </c>
      <c r="E28">
        <v>50</v>
      </c>
      <c r="F28">
        <v>75</v>
      </c>
      <c r="G28">
        <v>10</v>
      </c>
      <c r="H28">
        <v>90</v>
      </c>
      <c r="I28">
        <v>35</v>
      </c>
      <c r="J28">
        <v>40</v>
      </c>
      <c r="K28" t="s">
        <v>530</v>
      </c>
    </row>
    <row r="29" spans="1:11" x14ac:dyDescent="0.25">
      <c r="A29">
        <v>28</v>
      </c>
      <c r="B29" t="s">
        <v>49</v>
      </c>
      <c r="C29" t="s">
        <v>47</v>
      </c>
      <c r="D29" t="s">
        <v>48</v>
      </c>
      <c r="E29">
        <v>75</v>
      </c>
      <c r="F29">
        <v>100</v>
      </c>
      <c r="G29">
        <v>25</v>
      </c>
      <c r="H29">
        <v>120</v>
      </c>
      <c r="I29">
        <v>65</v>
      </c>
      <c r="J29">
        <v>65</v>
      </c>
      <c r="K29" t="s">
        <v>530</v>
      </c>
    </row>
    <row r="30" spans="1:11" x14ac:dyDescent="0.25">
      <c r="A30">
        <v>29</v>
      </c>
      <c r="B30" t="s">
        <v>750</v>
      </c>
      <c r="C30" t="s">
        <v>13</v>
      </c>
      <c r="E30">
        <v>55</v>
      </c>
      <c r="F30">
        <v>47</v>
      </c>
      <c r="G30">
        <v>40</v>
      </c>
      <c r="H30">
        <v>52</v>
      </c>
      <c r="I30">
        <v>40</v>
      </c>
      <c r="J30">
        <v>41</v>
      </c>
      <c r="K30" t="s">
        <v>534</v>
      </c>
    </row>
    <row r="31" spans="1:11" x14ac:dyDescent="0.25">
      <c r="A31">
        <v>30</v>
      </c>
      <c r="B31" t="s">
        <v>50</v>
      </c>
      <c r="C31" t="s">
        <v>13</v>
      </c>
      <c r="E31">
        <v>70</v>
      </c>
      <c r="F31">
        <v>62</v>
      </c>
      <c r="G31">
        <v>55</v>
      </c>
      <c r="H31">
        <v>67</v>
      </c>
      <c r="I31">
        <v>55</v>
      </c>
      <c r="J31">
        <v>56</v>
      </c>
      <c r="K31" t="s">
        <v>534</v>
      </c>
    </row>
    <row r="32" spans="1:11" x14ac:dyDescent="0.25">
      <c r="A32">
        <v>31</v>
      </c>
      <c r="B32" t="s">
        <v>51</v>
      </c>
      <c r="C32" t="s">
        <v>13</v>
      </c>
      <c r="D32" t="s">
        <v>47</v>
      </c>
      <c r="E32">
        <v>90</v>
      </c>
      <c r="F32">
        <v>92</v>
      </c>
      <c r="G32">
        <v>75</v>
      </c>
      <c r="H32">
        <v>87</v>
      </c>
      <c r="I32">
        <v>85</v>
      </c>
      <c r="J32">
        <v>76</v>
      </c>
      <c r="K32" t="s">
        <v>535</v>
      </c>
    </row>
    <row r="33" spans="1:11" x14ac:dyDescent="0.25">
      <c r="A33">
        <v>32</v>
      </c>
      <c r="B33" t="s">
        <v>750</v>
      </c>
      <c r="C33" t="s">
        <v>13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  <c r="K33" t="s">
        <v>534</v>
      </c>
    </row>
    <row r="34" spans="1:11" x14ac:dyDescent="0.25">
      <c r="A34">
        <v>33</v>
      </c>
      <c r="B34" t="s">
        <v>52</v>
      </c>
      <c r="C34" t="s">
        <v>13</v>
      </c>
      <c r="E34">
        <v>61</v>
      </c>
      <c r="F34">
        <v>72</v>
      </c>
      <c r="G34">
        <v>55</v>
      </c>
      <c r="H34">
        <v>57</v>
      </c>
      <c r="I34">
        <v>55</v>
      </c>
      <c r="J34">
        <v>65</v>
      </c>
      <c r="K34" t="s">
        <v>534</v>
      </c>
    </row>
    <row r="35" spans="1:11" x14ac:dyDescent="0.25">
      <c r="A35">
        <v>34</v>
      </c>
      <c r="B35" t="s">
        <v>53</v>
      </c>
      <c r="C35" t="s">
        <v>13</v>
      </c>
      <c r="D35" t="s">
        <v>47</v>
      </c>
      <c r="E35">
        <v>81</v>
      </c>
      <c r="F35">
        <v>102</v>
      </c>
      <c r="G35">
        <v>85</v>
      </c>
      <c r="H35">
        <v>77</v>
      </c>
      <c r="I35">
        <v>75</v>
      </c>
      <c r="J35">
        <v>85</v>
      </c>
      <c r="K35" t="s">
        <v>535</v>
      </c>
    </row>
    <row r="36" spans="1:11" x14ac:dyDescent="0.25">
      <c r="A36">
        <v>35</v>
      </c>
      <c r="B36" t="s">
        <v>54</v>
      </c>
      <c r="C36" t="s">
        <v>55</v>
      </c>
      <c r="E36">
        <v>70</v>
      </c>
      <c r="F36">
        <v>45</v>
      </c>
      <c r="G36">
        <v>60</v>
      </c>
      <c r="H36">
        <v>48</v>
      </c>
      <c r="I36">
        <v>65</v>
      </c>
      <c r="J36">
        <v>35</v>
      </c>
      <c r="K36" t="s">
        <v>536</v>
      </c>
    </row>
    <row r="37" spans="1:11" x14ac:dyDescent="0.25">
      <c r="A37">
        <v>36</v>
      </c>
      <c r="B37" t="s">
        <v>56</v>
      </c>
      <c r="C37" t="s">
        <v>55</v>
      </c>
      <c r="E37">
        <v>95</v>
      </c>
      <c r="F37">
        <v>70</v>
      </c>
      <c r="G37">
        <v>95</v>
      </c>
      <c r="H37">
        <v>73</v>
      </c>
      <c r="I37">
        <v>90</v>
      </c>
      <c r="J37">
        <v>60</v>
      </c>
      <c r="K37" t="s">
        <v>536</v>
      </c>
    </row>
    <row r="38" spans="1:11" x14ac:dyDescent="0.25">
      <c r="A38">
        <v>37</v>
      </c>
      <c r="B38" t="s">
        <v>57</v>
      </c>
      <c r="C38" t="s">
        <v>17</v>
      </c>
      <c r="D38" t="s">
        <v>48</v>
      </c>
      <c r="E38">
        <v>38</v>
      </c>
      <c r="F38">
        <v>41</v>
      </c>
      <c r="G38">
        <v>50</v>
      </c>
      <c r="H38">
        <v>40</v>
      </c>
      <c r="I38">
        <v>65</v>
      </c>
      <c r="J38">
        <v>65</v>
      </c>
      <c r="K38" t="s">
        <v>537</v>
      </c>
    </row>
    <row r="39" spans="1:11" x14ac:dyDescent="0.25">
      <c r="A39">
        <v>38</v>
      </c>
      <c r="B39" t="s">
        <v>58</v>
      </c>
      <c r="C39" t="s">
        <v>17</v>
      </c>
      <c r="D39" t="s">
        <v>48</v>
      </c>
      <c r="E39">
        <v>73</v>
      </c>
      <c r="F39">
        <v>67</v>
      </c>
      <c r="G39">
        <v>81</v>
      </c>
      <c r="H39">
        <v>75</v>
      </c>
      <c r="I39">
        <v>100</v>
      </c>
      <c r="J39">
        <v>109</v>
      </c>
      <c r="K39" t="s">
        <v>537</v>
      </c>
    </row>
    <row r="40" spans="1:11" x14ac:dyDescent="0.25">
      <c r="A40">
        <v>39</v>
      </c>
      <c r="B40" t="s">
        <v>59</v>
      </c>
      <c r="C40" t="s">
        <v>33</v>
      </c>
      <c r="D40" t="s">
        <v>55</v>
      </c>
      <c r="E40">
        <v>115</v>
      </c>
      <c r="F40">
        <v>45</v>
      </c>
      <c r="G40">
        <v>45</v>
      </c>
      <c r="H40">
        <v>20</v>
      </c>
      <c r="I40">
        <v>25</v>
      </c>
      <c r="J40">
        <v>20</v>
      </c>
      <c r="K40" t="s">
        <v>538</v>
      </c>
    </row>
    <row r="41" spans="1:11" x14ac:dyDescent="0.25">
      <c r="A41">
        <v>40</v>
      </c>
      <c r="B41" t="s">
        <v>60</v>
      </c>
      <c r="C41" t="s">
        <v>33</v>
      </c>
      <c r="D41" t="s">
        <v>55</v>
      </c>
      <c r="E41">
        <v>140</v>
      </c>
      <c r="F41">
        <v>70</v>
      </c>
      <c r="G41">
        <v>85</v>
      </c>
      <c r="H41">
        <v>45</v>
      </c>
      <c r="I41">
        <v>50</v>
      </c>
      <c r="J41">
        <v>45</v>
      </c>
      <c r="K41" t="s">
        <v>538</v>
      </c>
    </row>
    <row r="42" spans="1:11" x14ac:dyDescent="0.25">
      <c r="A42">
        <v>41</v>
      </c>
      <c r="B42" t="s">
        <v>61</v>
      </c>
      <c r="C42" t="s">
        <v>13</v>
      </c>
      <c r="D42" t="s">
        <v>20</v>
      </c>
      <c r="E42">
        <v>40</v>
      </c>
      <c r="F42">
        <v>45</v>
      </c>
      <c r="G42">
        <v>30</v>
      </c>
      <c r="H42">
        <v>35</v>
      </c>
      <c r="I42">
        <v>40</v>
      </c>
      <c r="J42">
        <v>55</v>
      </c>
      <c r="K42" t="s">
        <v>539</v>
      </c>
    </row>
    <row r="43" spans="1:11" x14ac:dyDescent="0.25">
      <c r="A43">
        <v>42</v>
      </c>
      <c r="B43" t="s">
        <v>62</v>
      </c>
      <c r="C43" t="s">
        <v>13</v>
      </c>
      <c r="D43" t="s">
        <v>20</v>
      </c>
      <c r="E43">
        <v>75</v>
      </c>
      <c r="F43">
        <v>80</v>
      </c>
      <c r="G43">
        <v>65</v>
      </c>
      <c r="H43">
        <v>70</v>
      </c>
      <c r="I43">
        <v>75</v>
      </c>
      <c r="J43">
        <v>90</v>
      </c>
      <c r="K43" t="s">
        <v>539</v>
      </c>
    </row>
    <row r="44" spans="1:11" x14ac:dyDescent="0.25">
      <c r="A44">
        <v>43</v>
      </c>
      <c r="B44" t="s">
        <v>63</v>
      </c>
      <c r="C44" t="s">
        <v>12</v>
      </c>
      <c r="D44" t="s">
        <v>13</v>
      </c>
      <c r="E44">
        <v>45</v>
      </c>
      <c r="F44">
        <v>50</v>
      </c>
      <c r="G44">
        <v>75</v>
      </c>
      <c r="H44">
        <v>55</v>
      </c>
      <c r="I44">
        <v>65</v>
      </c>
      <c r="J44">
        <v>30</v>
      </c>
      <c r="K44" t="s">
        <v>540</v>
      </c>
    </row>
    <row r="45" spans="1:11" x14ac:dyDescent="0.25">
      <c r="A45">
        <v>44</v>
      </c>
      <c r="B45" t="s">
        <v>64</v>
      </c>
      <c r="C45" t="s">
        <v>12</v>
      </c>
      <c r="D45" t="s">
        <v>13</v>
      </c>
      <c r="E45">
        <v>60</v>
      </c>
      <c r="F45">
        <v>65</v>
      </c>
      <c r="G45">
        <v>85</v>
      </c>
      <c r="H45">
        <v>70</v>
      </c>
      <c r="I45">
        <v>75</v>
      </c>
      <c r="J45">
        <v>40</v>
      </c>
      <c r="K45" t="s">
        <v>540</v>
      </c>
    </row>
    <row r="46" spans="1:11" x14ac:dyDescent="0.25">
      <c r="A46">
        <v>45</v>
      </c>
      <c r="B46" t="s">
        <v>65</v>
      </c>
      <c r="C46" t="s">
        <v>12</v>
      </c>
      <c r="D46" t="s">
        <v>13</v>
      </c>
      <c r="E46">
        <v>75</v>
      </c>
      <c r="F46">
        <v>80</v>
      </c>
      <c r="G46">
        <v>110</v>
      </c>
      <c r="H46">
        <v>85</v>
      </c>
      <c r="I46">
        <v>90</v>
      </c>
      <c r="J46">
        <v>50</v>
      </c>
      <c r="K46" t="s">
        <v>541</v>
      </c>
    </row>
    <row r="47" spans="1:11" x14ac:dyDescent="0.25">
      <c r="A47">
        <v>46</v>
      </c>
      <c r="B47" t="s">
        <v>66</v>
      </c>
      <c r="C47" t="s">
        <v>26</v>
      </c>
      <c r="D47" t="s">
        <v>12</v>
      </c>
      <c r="E47">
        <v>35</v>
      </c>
      <c r="F47">
        <v>70</v>
      </c>
      <c r="G47">
        <v>45</v>
      </c>
      <c r="H47">
        <v>55</v>
      </c>
      <c r="I47">
        <v>55</v>
      </c>
      <c r="J47">
        <v>25</v>
      </c>
      <c r="K47" t="s">
        <v>542</v>
      </c>
    </row>
    <row r="48" spans="1:11" x14ac:dyDescent="0.25">
      <c r="A48">
        <v>47</v>
      </c>
      <c r="B48" t="s">
        <v>67</v>
      </c>
      <c r="C48" t="s">
        <v>26</v>
      </c>
      <c r="D48" t="s">
        <v>12</v>
      </c>
      <c r="E48">
        <v>60</v>
      </c>
      <c r="F48">
        <v>95</v>
      </c>
      <c r="G48">
        <v>60</v>
      </c>
      <c r="H48">
        <v>80</v>
      </c>
      <c r="I48">
        <v>80</v>
      </c>
      <c r="J48">
        <v>30</v>
      </c>
      <c r="K48" t="s">
        <v>542</v>
      </c>
    </row>
    <row r="49" spans="1:11" x14ac:dyDescent="0.25">
      <c r="A49">
        <v>48</v>
      </c>
      <c r="B49" t="s">
        <v>68</v>
      </c>
      <c r="C49" t="s">
        <v>26</v>
      </c>
      <c r="D49" t="s">
        <v>13</v>
      </c>
      <c r="E49">
        <v>60</v>
      </c>
      <c r="F49">
        <v>55</v>
      </c>
      <c r="G49">
        <v>40</v>
      </c>
      <c r="H49">
        <v>50</v>
      </c>
      <c r="I49">
        <v>55</v>
      </c>
      <c r="J49">
        <v>45</v>
      </c>
      <c r="K49" t="s">
        <v>543</v>
      </c>
    </row>
    <row r="50" spans="1:11" x14ac:dyDescent="0.25">
      <c r="A50">
        <v>49</v>
      </c>
      <c r="B50" t="s">
        <v>69</v>
      </c>
      <c r="C50" t="s">
        <v>26</v>
      </c>
      <c r="D50" t="s">
        <v>13</v>
      </c>
      <c r="E50">
        <v>70</v>
      </c>
      <c r="F50">
        <v>65</v>
      </c>
      <c r="G50">
        <v>90</v>
      </c>
      <c r="H50">
        <v>60</v>
      </c>
      <c r="I50">
        <v>75</v>
      </c>
      <c r="J50">
        <v>90</v>
      </c>
      <c r="K50" t="s">
        <v>544</v>
      </c>
    </row>
    <row r="51" spans="1:11" x14ac:dyDescent="0.25">
      <c r="A51">
        <v>50</v>
      </c>
      <c r="B51" t="s">
        <v>70</v>
      </c>
      <c r="C51" t="s">
        <v>47</v>
      </c>
      <c r="D51" t="s">
        <v>47</v>
      </c>
      <c r="E51">
        <v>10</v>
      </c>
      <c r="F51">
        <v>55</v>
      </c>
      <c r="G51">
        <v>35</v>
      </c>
      <c r="H51">
        <v>30</v>
      </c>
      <c r="I51">
        <v>45</v>
      </c>
      <c r="J51">
        <v>90</v>
      </c>
      <c r="K51" t="s">
        <v>545</v>
      </c>
    </row>
    <row r="52" spans="1:11" x14ac:dyDescent="0.25">
      <c r="A52">
        <v>51</v>
      </c>
      <c r="B52" t="s">
        <v>71</v>
      </c>
      <c r="C52" t="s">
        <v>47</v>
      </c>
      <c r="D52" t="s">
        <v>47</v>
      </c>
      <c r="E52">
        <v>35</v>
      </c>
      <c r="F52">
        <v>100</v>
      </c>
      <c r="G52">
        <v>50</v>
      </c>
      <c r="H52">
        <v>60</v>
      </c>
      <c r="I52">
        <v>70</v>
      </c>
      <c r="J52">
        <v>110</v>
      </c>
      <c r="K52" t="s">
        <v>545</v>
      </c>
    </row>
    <row r="53" spans="1:11" x14ac:dyDescent="0.25">
      <c r="A53">
        <v>52</v>
      </c>
      <c r="B53" t="s">
        <v>72</v>
      </c>
      <c r="C53" t="s">
        <v>33</v>
      </c>
      <c r="D53" t="s">
        <v>37</v>
      </c>
      <c r="E53">
        <v>40</v>
      </c>
      <c r="F53">
        <v>35</v>
      </c>
      <c r="G53">
        <v>50</v>
      </c>
      <c r="H53">
        <v>35</v>
      </c>
      <c r="I53">
        <v>40</v>
      </c>
      <c r="J53">
        <v>90</v>
      </c>
      <c r="K53" t="s">
        <v>546</v>
      </c>
    </row>
    <row r="54" spans="1:11" x14ac:dyDescent="0.25">
      <c r="A54">
        <v>53</v>
      </c>
      <c r="B54" t="s">
        <v>73</v>
      </c>
      <c r="C54" t="s">
        <v>33</v>
      </c>
      <c r="D54" t="s">
        <v>37</v>
      </c>
      <c r="E54">
        <v>65</v>
      </c>
      <c r="F54">
        <v>60</v>
      </c>
      <c r="G54">
        <v>75</v>
      </c>
      <c r="H54">
        <v>60</v>
      </c>
      <c r="I54">
        <v>65</v>
      </c>
      <c r="J54">
        <v>115</v>
      </c>
      <c r="K54" t="s">
        <v>547</v>
      </c>
    </row>
    <row r="55" spans="1:11" x14ac:dyDescent="0.25">
      <c r="A55">
        <v>54</v>
      </c>
      <c r="B55" t="s">
        <v>74</v>
      </c>
      <c r="C55" t="s">
        <v>22</v>
      </c>
      <c r="E55">
        <v>50</v>
      </c>
      <c r="F55">
        <v>52</v>
      </c>
      <c r="G55">
        <v>65</v>
      </c>
      <c r="H55">
        <v>48</v>
      </c>
      <c r="I55">
        <v>50</v>
      </c>
      <c r="J55">
        <v>55</v>
      </c>
      <c r="K55" t="s">
        <v>548</v>
      </c>
    </row>
    <row r="56" spans="1:11" x14ac:dyDescent="0.25">
      <c r="A56">
        <v>55</v>
      </c>
      <c r="B56" t="s">
        <v>75</v>
      </c>
      <c r="C56" t="s">
        <v>22</v>
      </c>
      <c r="E56">
        <v>80</v>
      </c>
      <c r="F56">
        <v>82</v>
      </c>
      <c r="G56">
        <v>95</v>
      </c>
      <c r="H56">
        <v>78</v>
      </c>
      <c r="I56">
        <v>80</v>
      </c>
      <c r="J56">
        <v>85</v>
      </c>
      <c r="K56" t="s">
        <v>548</v>
      </c>
    </row>
    <row r="57" spans="1:11" x14ac:dyDescent="0.25">
      <c r="A57">
        <v>56</v>
      </c>
      <c r="B57" t="s">
        <v>76</v>
      </c>
      <c r="C57" t="s">
        <v>77</v>
      </c>
      <c r="E57">
        <v>40</v>
      </c>
      <c r="F57">
        <v>80</v>
      </c>
      <c r="G57">
        <v>35</v>
      </c>
      <c r="H57">
        <v>35</v>
      </c>
      <c r="I57">
        <v>45</v>
      </c>
      <c r="J57">
        <v>70</v>
      </c>
      <c r="K57" t="s">
        <v>549</v>
      </c>
    </row>
    <row r="58" spans="1:11" x14ac:dyDescent="0.25">
      <c r="A58">
        <v>57</v>
      </c>
      <c r="B58" t="s">
        <v>78</v>
      </c>
      <c r="C58" t="s">
        <v>77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  <c r="K58" t="s">
        <v>549</v>
      </c>
    </row>
    <row r="59" spans="1:11" x14ac:dyDescent="0.25">
      <c r="A59">
        <v>58</v>
      </c>
      <c r="B59" t="s">
        <v>79</v>
      </c>
      <c r="C59" t="s">
        <v>17</v>
      </c>
      <c r="E59">
        <v>55</v>
      </c>
      <c r="F59">
        <v>70</v>
      </c>
      <c r="G59">
        <v>70</v>
      </c>
      <c r="H59">
        <v>45</v>
      </c>
      <c r="I59">
        <v>50</v>
      </c>
      <c r="J59">
        <v>60</v>
      </c>
      <c r="K59" t="s">
        <v>550</v>
      </c>
    </row>
    <row r="60" spans="1:11" x14ac:dyDescent="0.25">
      <c r="A60">
        <v>59</v>
      </c>
      <c r="B60" t="s">
        <v>80</v>
      </c>
      <c r="C60" t="s">
        <v>17</v>
      </c>
      <c r="E60">
        <v>90</v>
      </c>
      <c r="F60">
        <v>110</v>
      </c>
      <c r="G60">
        <v>100</v>
      </c>
      <c r="H60">
        <v>80</v>
      </c>
      <c r="I60">
        <v>80</v>
      </c>
      <c r="J60">
        <v>95</v>
      </c>
      <c r="K60" t="s">
        <v>551</v>
      </c>
    </row>
    <row r="61" spans="1:11" x14ac:dyDescent="0.25">
      <c r="A61">
        <v>60</v>
      </c>
      <c r="B61" t="s">
        <v>81</v>
      </c>
      <c r="C61" t="s">
        <v>22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  <c r="K61" t="s">
        <v>552</v>
      </c>
    </row>
    <row r="62" spans="1:11" x14ac:dyDescent="0.25">
      <c r="A62">
        <v>61</v>
      </c>
      <c r="B62" t="s">
        <v>82</v>
      </c>
      <c r="C62" t="s">
        <v>22</v>
      </c>
      <c r="E62">
        <v>65</v>
      </c>
      <c r="F62">
        <v>65</v>
      </c>
      <c r="G62">
        <v>50</v>
      </c>
      <c r="H62">
        <v>65</v>
      </c>
      <c r="I62">
        <v>50</v>
      </c>
      <c r="J62">
        <v>90</v>
      </c>
      <c r="K62" t="s">
        <v>552</v>
      </c>
    </row>
    <row r="63" spans="1:11" x14ac:dyDescent="0.25">
      <c r="A63">
        <v>62</v>
      </c>
      <c r="B63" t="s">
        <v>83</v>
      </c>
      <c r="C63" t="s">
        <v>22</v>
      </c>
      <c r="D63" t="s">
        <v>77</v>
      </c>
      <c r="E63">
        <v>90</v>
      </c>
      <c r="F63">
        <v>95</v>
      </c>
      <c r="G63">
        <v>70</v>
      </c>
      <c r="H63">
        <v>95</v>
      </c>
      <c r="I63">
        <v>90</v>
      </c>
      <c r="J63">
        <v>70</v>
      </c>
      <c r="K63" t="s">
        <v>552</v>
      </c>
    </row>
    <row r="64" spans="1:11" x14ac:dyDescent="0.25">
      <c r="A64">
        <v>63</v>
      </c>
      <c r="B64" t="s">
        <v>84</v>
      </c>
      <c r="C64" t="s">
        <v>85</v>
      </c>
      <c r="E64">
        <v>25</v>
      </c>
      <c r="F64">
        <v>20</v>
      </c>
      <c r="G64">
        <v>105</v>
      </c>
      <c r="H64">
        <v>15</v>
      </c>
      <c r="I64">
        <v>55</v>
      </c>
      <c r="J64">
        <v>90</v>
      </c>
      <c r="K64" t="s">
        <v>553</v>
      </c>
    </row>
    <row r="65" spans="1:11" x14ac:dyDescent="0.25">
      <c r="A65">
        <v>64</v>
      </c>
      <c r="B65" t="s">
        <v>86</v>
      </c>
      <c r="C65" t="s">
        <v>85</v>
      </c>
      <c r="E65">
        <v>40</v>
      </c>
      <c r="F65">
        <v>35</v>
      </c>
      <c r="G65">
        <v>120</v>
      </c>
      <c r="H65">
        <v>30</v>
      </c>
      <c r="I65">
        <v>70</v>
      </c>
      <c r="J65">
        <v>105</v>
      </c>
      <c r="K65" t="s">
        <v>553</v>
      </c>
    </row>
    <row r="66" spans="1:11" x14ac:dyDescent="0.25">
      <c r="A66">
        <v>65</v>
      </c>
      <c r="B66" t="s">
        <v>87</v>
      </c>
      <c r="C66" t="s">
        <v>85</v>
      </c>
      <c r="E66">
        <v>55</v>
      </c>
      <c r="F66">
        <v>50</v>
      </c>
      <c r="G66">
        <v>175</v>
      </c>
      <c r="H66">
        <v>65</v>
      </c>
      <c r="I66">
        <v>105</v>
      </c>
      <c r="J66">
        <v>150</v>
      </c>
      <c r="K66" t="s">
        <v>553</v>
      </c>
    </row>
    <row r="67" spans="1:11" x14ac:dyDescent="0.25">
      <c r="A67">
        <v>66</v>
      </c>
      <c r="B67" t="s">
        <v>88</v>
      </c>
      <c r="C67" t="s">
        <v>77</v>
      </c>
      <c r="E67">
        <v>70</v>
      </c>
      <c r="F67">
        <v>80</v>
      </c>
      <c r="G67">
        <v>35</v>
      </c>
      <c r="H67">
        <v>50</v>
      </c>
      <c r="I67">
        <v>35</v>
      </c>
      <c r="J67">
        <v>35</v>
      </c>
      <c r="K67" t="s">
        <v>554</v>
      </c>
    </row>
    <row r="68" spans="1:11" x14ac:dyDescent="0.25">
      <c r="A68">
        <v>67</v>
      </c>
      <c r="B68" t="s">
        <v>89</v>
      </c>
      <c r="C68" t="s">
        <v>77</v>
      </c>
      <c r="E68">
        <v>80</v>
      </c>
      <c r="F68">
        <v>100</v>
      </c>
      <c r="G68">
        <v>50</v>
      </c>
      <c r="H68">
        <v>70</v>
      </c>
      <c r="I68">
        <v>60</v>
      </c>
      <c r="J68">
        <v>45</v>
      </c>
      <c r="K68" t="s">
        <v>554</v>
      </c>
    </row>
    <row r="69" spans="1:11" x14ac:dyDescent="0.25">
      <c r="A69">
        <v>68</v>
      </c>
      <c r="B69" t="s">
        <v>90</v>
      </c>
      <c r="C69" t="s">
        <v>77</v>
      </c>
      <c r="E69">
        <v>90</v>
      </c>
      <c r="F69">
        <v>130</v>
      </c>
      <c r="G69">
        <v>65</v>
      </c>
      <c r="H69">
        <v>80</v>
      </c>
      <c r="I69">
        <v>85</v>
      </c>
      <c r="J69">
        <v>55</v>
      </c>
      <c r="K69" t="s">
        <v>554</v>
      </c>
    </row>
    <row r="70" spans="1:11" x14ac:dyDescent="0.25">
      <c r="A70">
        <v>69</v>
      </c>
      <c r="B70" t="s">
        <v>91</v>
      </c>
      <c r="C70" t="s">
        <v>12</v>
      </c>
      <c r="D70" t="s">
        <v>13</v>
      </c>
      <c r="E70">
        <v>50</v>
      </c>
      <c r="F70">
        <v>75</v>
      </c>
      <c r="G70">
        <v>70</v>
      </c>
      <c r="H70">
        <v>35</v>
      </c>
      <c r="I70">
        <v>30</v>
      </c>
      <c r="J70">
        <v>40</v>
      </c>
      <c r="K70" t="s">
        <v>541</v>
      </c>
    </row>
    <row r="71" spans="1:11" x14ac:dyDescent="0.25">
      <c r="A71">
        <v>70</v>
      </c>
      <c r="B71" t="s">
        <v>92</v>
      </c>
      <c r="C71" t="s">
        <v>12</v>
      </c>
      <c r="D71" t="s">
        <v>13</v>
      </c>
      <c r="E71">
        <v>65</v>
      </c>
      <c r="F71">
        <v>90</v>
      </c>
      <c r="G71">
        <v>85</v>
      </c>
      <c r="H71">
        <v>50</v>
      </c>
      <c r="I71">
        <v>45</v>
      </c>
      <c r="J71">
        <v>55</v>
      </c>
      <c r="K71" t="s">
        <v>555</v>
      </c>
    </row>
    <row r="72" spans="1:11" x14ac:dyDescent="0.25">
      <c r="A72">
        <v>71</v>
      </c>
      <c r="B72" t="s">
        <v>93</v>
      </c>
      <c r="C72" t="s">
        <v>12</v>
      </c>
      <c r="D72" t="s">
        <v>13</v>
      </c>
      <c r="E72">
        <v>80</v>
      </c>
      <c r="F72">
        <v>105</v>
      </c>
      <c r="G72">
        <v>100</v>
      </c>
      <c r="H72">
        <v>65</v>
      </c>
      <c r="I72">
        <v>70</v>
      </c>
      <c r="J72">
        <v>70</v>
      </c>
      <c r="K72" t="s">
        <v>555</v>
      </c>
    </row>
    <row r="73" spans="1:11" x14ac:dyDescent="0.25">
      <c r="A73">
        <v>72</v>
      </c>
      <c r="B73" t="s">
        <v>94</v>
      </c>
      <c r="C73" t="s">
        <v>22</v>
      </c>
      <c r="D73" t="s">
        <v>13</v>
      </c>
      <c r="E73">
        <v>40</v>
      </c>
      <c r="F73">
        <v>40</v>
      </c>
      <c r="G73">
        <v>50</v>
      </c>
      <c r="H73">
        <v>35</v>
      </c>
      <c r="I73">
        <v>100</v>
      </c>
      <c r="J73">
        <v>70</v>
      </c>
      <c r="K73" t="s">
        <v>556</v>
      </c>
    </row>
    <row r="74" spans="1:11" x14ac:dyDescent="0.25">
      <c r="A74">
        <v>73</v>
      </c>
      <c r="B74" t="s">
        <v>95</v>
      </c>
      <c r="C74" t="s">
        <v>22</v>
      </c>
      <c r="D74" t="s">
        <v>13</v>
      </c>
      <c r="E74">
        <v>80</v>
      </c>
      <c r="F74">
        <v>70</v>
      </c>
      <c r="G74">
        <v>80</v>
      </c>
      <c r="H74">
        <v>65</v>
      </c>
      <c r="I74">
        <v>120</v>
      </c>
      <c r="J74">
        <v>100</v>
      </c>
      <c r="K74" t="s">
        <v>556</v>
      </c>
    </row>
    <row r="75" spans="1:11" x14ac:dyDescent="0.25">
      <c r="A75">
        <v>74</v>
      </c>
      <c r="B75" t="s">
        <v>96</v>
      </c>
      <c r="C75" t="s">
        <v>97</v>
      </c>
      <c r="D75" t="s">
        <v>47</v>
      </c>
      <c r="E75">
        <v>40</v>
      </c>
      <c r="F75">
        <v>80</v>
      </c>
      <c r="G75">
        <v>30</v>
      </c>
      <c r="H75">
        <v>100</v>
      </c>
      <c r="I75">
        <v>30</v>
      </c>
      <c r="J75">
        <v>20</v>
      </c>
      <c r="K75" t="s">
        <v>557</v>
      </c>
    </row>
    <row r="76" spans="1:11" x14ac:dyDescent="0.25">
      <c r="A76">
        <v>75</v>
      </c>
      <c r="B76" t="s">
        <v>98</v>
      </c>
      <c r="C76" t="s">
        <v>97</v>
      </c>
      <c r="D76" t="s">
        <v>47</v>
      </c>
      <c r="E76">
        <v>55</v>
      </c>
      <c r="F76">
        <v>95</v>
      </c>
      <c r="G76">
        <v>45</v>
      </c>
      <c r="H76">
        <v>115</v>
      </c>
      <c r="I76">
        <v>45</v>
      </c>
      <c r="J76">
        <v>35</v>
      </c>
      <c r="K76" t="s">
        <v>557</v>
      </c>
    </row>
    <row r="77" spans="1:11" x14ac:dyDescent="0.25">
      <c r="A77">
        <v>76</v>
      </c>
      <c r="B77" t="s">
        <v>99</v>
      </c>
      <c r="C77" t="s">
        <v>97</v>
      </c>
      <c r="D77" t="s">
        <v>47</v>
      </c>
      <c r="E77">
        <v>80</v>
      </c>
      <c r="F77">
        <v>120</v>
      </c>
      <c r="G77">
        <v>55</v>
      </c>
      <c r="H77">
        <v>130</v>
      </c>
      <c r="I77">
        <v>65</v>
      </c>
      <c r="J77">
        <v>45</v>
      </c>
      <c r="K77" t="s">
        <v>558</v>
      </c>
    </row>
    <row r="78" spans="1:11" x14ac:dyDescent="0.25">
      <c r="A78">
        <v>77</v>
      </c>
      <c r="B78" t="s">
        <v>100</v>
      </c>
      <c r="C78" t="s">
        <v>17</v>
      </c>
      <c r="E78">
        <v>50</v>
      </c>
      <c r="F78">
        <v>85</v>
      </c>
      <c r="G78">
        <v>65</v>
      </c>
      <c r="H78">
        <v>55</v>
      </c>
      <c r="I78">
        <v>65</v>
      </c>
      <c r="J78">
        <v>90</v>
      </c>
      <c r="K78" t="s">
        <v>559</v>
      </c>
    </row>
    <row r="79" spans="1:11" x14ac:dyDescent="0.25">
      <c r="A79">
        <v>78</v>
      </c>
      <c r="B79" t="s">
        <v>101</v>
      </c>
      <c r="C79" t="s">
        <v>17</v>
      </c>
      <c r="E79">
        <v>65</v>
      </c>
      <c r="F79">
        <v>100</v>
      </c>
      <c r="G79">
        <v>80</v>
      </c>
      <c r="H79">
        <v>70</v>
      </c>
      <c r="I79">
        <v>80</v>
      </c>
      <c r="J79">
        <v>105</v>
      </c>
      <c r="K79" t="s">
        <v>559</v>
      </c>
    </row>
    <row r="80" spans="1:11" x14ac:dyDescent="0.25">
      <c r="A80">
        <v>79</v>
      </c>
      <c r="B80" t="s">
        <v>102</v>
      </c>
      <c r="C80" t="s">
        <v>22</v>
      </c>
      <c r="D80" t="s">
        <v>85</v>
      </c>
      <c r="E80">
        <v>90</v>
      </c>
      <c r="F80">
        <v>65</v>
      </c>
      <c r="G80">
        <v>40</v>
      </c>
      <c r="H80">
        <v>65</v>
      </c>
      <c r="I80">
        <v>40</v>
      </c>
      <c r="J80">
        <v>15</v>
      </c>
      <c r="K80" t="s">
        <v>560</v>
      </c>
    </row>
    <row r="81" spans="1:11" x14ac:dyDescent="0.25">
      <c r="A81">
        <v>80</v>
      </c>
      <c r="B81" t="s">
        <v>103</v>
      </c>
      <c r="C81" t="s">
        <v>22</v>
      </c>
      <c r="D81" t="s">
        <v>85</v>
      </c>
      <c r="E81">
        <v>95</v>
      </c>
      <c r="F81">
        <v>75</v>
      </c>
      <c r="G81">
        <v>130</v>
      </c>
      <c r="H81">
        <v>180</v>
      </c>
      <c r="I81">
        <v>80</v>
      </c>
      <c r="J81">
        <v>30</v>
      </c>
      <c r="K81" t="s">
        <v>561</v>
      </c>
    </row>
    <row r="82" spans="1:11" x14ac:dyDescent="0.25">
      <c r="A82">
        <v>83</v>
      </c>
      <c r="B82" t="s">
        <v>107</v>
      </c>
      <c r="C82" t="s">
        <v>33</v>
      </c>
      <c r="D82" t="s">
        <v>20</v>
      </c>
      <c r="E82">
        <v>52</v>
      </c>
      <c r="F82">
        <v>90</v>
      </c>
      <c r="G82">
        <v>58</v>
      </c>
      <c r="H82">
        <v>55</v>
      </c>
      <c r="I82">
        <v>62</v>
      </c>
      <c r="J82">
        <v>60</v>
      </c>
      <c r="K82" t="s">
        <v>562</v>
      </c>
    </row>
    <row r="83" spans="1:11" x14ac:dyDescent="0.25">
      <c r="A83">
        <v>84</v>
      </c>
      <c r="B83" t="s">
        <v>108</v>
      </c>
      <c r="C83" t="s">
        <v>33</v>
      </c>
      <c r="D83" t="s">
        <v>20</v>
      </c>
      <c r="E83">
        <v>35</v>
      </c>
      <c r="F83">
        <v>85</v>
      </c>
      <c r="G83">
        <v>35</v>
      </c>
      <c r="H83">
        <v>45</v>
      </c>
      <c r="I83">
        <v>35</v>
      </c>
      <c r="J83">
        <v>75</v>
      </c>
      <c r="K83" t="s">
        <v>563</v>
      </c>
    </row>
    <row r="84" spans="1:11" x14ac:dyDescent="0.25">
      <c r="A84">
        <v>85</v>
      </c>
      <c r="B84" t="s">
        <v>109</v>
      </c>
      <c r="C84" t="s">
        <v>33</v>
      </c>
      <c r="D84" t="s">
        <v>20</v>
      </c>
      <c r="E84">
        <v>60</v>
      </c>
      <c r="F84">
        <v>110</v>
      </c>
      <c r="G84">
        <v>60</v>
      </c>
      <c r="H84">
        <v>70</v>
      </c>
      <c r="I84">
        <v>60</v>
      </c>
      <c r="J84">
        <v>110</v>
      </c>
      <c r="K84" t="s">
        <v>564</v>
      </c>
    </row>
    <row r="85" spans="1:11" x14ac:dyDescent="0.25">
      <c r="A85">
        <v>86</v>
      </c>
      <c r="B85" t="s">
        <v>110</v>
      </c>
      <c r="C85" t="s">
        <v>22</v>
      </c>
      <c r="E85">
        <v>65</v>
      </c>
      <c r="F85">
        <v>45</v>
      </c>
      <c r="G85">
        <v>45</v>
      </c>
      <c r="H85">
        <v>55</v>
      </c>
      <c r="I85">
        <v>70</v>
      </c>
      <c r="J85">
        <v>45</v>
      </c>
      <c r="K85" t="s">
        <v>565</v>
      </c>
    </row>
    <row r="86" spans="1:11" x14ac:dyDescent="0.25">
      <c r="A86">
        <v>87</v>
      </c>
      <c r="B86" t="s">
        <v>111</v>
      </c>
      <c r="C86" t="s">
        <v>22</v>
      </c>
      <c r="D86" t="s">
        <v>48</v>
      </c>
      <c r="E86">
        <v>90</v>
      </c>
      <c r="F86">
        <v>70</v>
      </c>
      <c r="G86">
        <v>70</v>
      </c>
      <c r="H86">
        <v>80</v>
      </c>
      <c r="I86">
        <v>95</v>
      </c>
      <c r="J86">
        <v>70</v>
      </c>
      <c r="K86" t="s">
        <v>565</v>
      </c>
    </row>
    <row r="87" spans="1:11" x14ac:dyDescent="0.25">
      <c r="A87">
        <v>88</v>
      </c>
      <c r="B87" t="s">
        <v>112</v>
      </c>
      <c r="C87" t="s">
        <v>13</v>
      </c>
      <c r="D87" t="s">
        <v>13</v>
      </c>
      <c r="E87">
        <v>80</v>
      </c>
      <c r="F87">
        <v>80</v>
      </c>
      <c r="G87">
        <v>40</v>
      </c>
      <c r="H87">
        <v>50</v>
      </c>
      <c r="I87">
        <v>50</v>
      </c>
      <c r="J87">
        <v>25</v>
      </c>
      <c r="K87" t="s">
        <v>566</v>
      </c>
    </row>
    <row r="88" spans="1:11" x14ac:dyDescent="0.25">
      <c r="A88">
        <v>89</v>
      </c>
      <c r="B88" t="s">
        <v>113</v>
      </c>
      <c r="C88" t="s">
        <v>13</v>
      </c>
      <c r="D88" t="s">
        <v>13</v>
      </c>
      <c r="E88">
        <v>105</v>
      </c>
      <c r="F88">
        <v>105</v>
      </c>
      <c r="G88">
        <v>65</v>
      </c>
      <c r="H88">
        <v>75</v>
      </c>
      <c r="I88">
        <v>100</v>
      </c>
      <c r="J88">
        <v>50</v>
      </c>
      <c r="K88" t="s">
        <v>566</v>
      </c>
    </row>
    <row r="89" spans="1:11" x14ac:dyDescent="0.25">
      <c r="A89">
        <v>90</v>
      </c>
      <c r="B89" t="s">
        <v>114</v>
      </c>
      <c r="C89" t="s">
        <v>22</v>
      </c>
      <c r="E89">
        <v>30</v>
      </c>
      <c r="F89">
        <v>65</v>
      </c>
      <c r="G89">
        <v>45</v>
      </c>
      <c r="H89">
        <v>100</v>
      </c>
      <c r="I89">
        <v>25</v>
      </c>
      <c r="J89">
        <v>40</v>
      </c>
      <c r="K89" t="s">
        <v>567</v>
      </c>
    </row>
    <row r="90" spans="1:11" x14ac:dyDescent="0.25">
      <c r="A90">
        <v>91</v>
      </c>
      <c r="B90" t="s">
        <v>115</v>
      </c>
      <c r="C90" t="s">
        <v>22</v>
      </c>
      <c r="D90" t="s">
        <v>48</v>
      </c>
      <c r="E90">
        <v>50</v>
      </c>
      <c r="F90">
        <v>95</v>
      </c>
      <c r="G90">
        <v>85</v>
      </c>
      <c r="H90">
        <v>180</v>
      </c>
      <c r="I90">
        <v>45</v>
      </c>
      <c r="J90">
        <v>70</v>
      </c>
      <c r="K90" t="s">
        <v>567</v>
      </c>
    </row>
    <row r="91" spans="1:11" x14ac:dyDescent="0.25">
      <c r="A91">
        <v>92</v>
      </c>
      <c r="B91" t="s">
        <v>116</v>
      </c>
      <c r="C91" t="s">
        <v>117</v>
      </c>
      <c r="D91" t="s">
        <v>13</v>
      </c>
      <c r="E91">
        <v>30</v>
      </c>
      <c r="F91">
        <v>35</v>
      </c>
      <c r="G91">
        <v>100</v>
      </c>
      <c r="H91">
        <v>30</v>
      </c>
      <c r="I91">
        <v>35</v>
      </c>
      <c r="J91">
        <v>80</v>
      </c>
      <c r="K91" t="s">
        <v>568</v>
      </c>
    </row>
    <row r="92" spans="1:11" x14ac:dyDescent="0.25">
      <c r="A92">
        <v>93</v>
      </c>
      <c r="B92" t="s">
        <v>118</v>
      </c>
      <c r="C92" t="s">
        <v>117</v>
      </c>
      <c r="D92" t="s">
        <v>13</v>
      </c>
      <c r="E92">
        <v>45</v>
      </c>
      <c r="F92">
        <v>50</v>
      </c>
      <c r="G92">
        <v>115</v>
      </c>
      <c r="H92">
        <v>45</v>
      </c>
      <c r="I92">
        <v>55</v>
      </c>
      <c r="J92">
        <v>95</v>
      </c>
      <c r="K92" t="s">
        <v>568</v>
      </c>
    </row>
    <row r="93" spans="1:11" x14ac:dyDescent="0.25">
      <c r="A93">
        <v>94</v>
      </c>
      <c r="B93" t="s">
        <v>119</v>
      </c>
      <c r="C93" t="s">
        <v>117</v>
      </c>
      <c r="D93" t="s">
        <v>13</v>
      </c>
      <c r="E93">
        <v>60</v>
      </c>
      <c r="F93">
        <v>65</v>
      </c>
      <c r="G93">
        <v>170</v>
      </c>
      <c r="H93">
        <v>80</v>
      </c>
      <c r="I93">
        <v>95</v>
      </c>
      <c r="J93">
        <v>130</v>
      </c>
      <c r="K93" t="s">
        <v>569</v>
      </c>
    </row>
    <row r="94" spans="1:11" x14ac:dyDescent="0.25">
      <c r="A94">
        <v>95</v>
      </c>
      <c r="B94" t="s">
        <v>120</v>
      </c>
      <c r="C94" t="s">
        <v>97</v>
      </c>
      <c r="D94" t="s">
        <v>47</v>
      </c>
      <c r="E94">
        <v>35</v>
      </c>
      <c r="F94">
        <v>45</v>
      </c>
      <c r="G94">
        <v>30</v>
      </c>
      <c r="H94">
        <v>160</v>
      </c>
      <c r="I94">
        <v>45</v>
      </c>
      <c r="J94">
        <v>70</v>
      </c>
      <c r="K94" t="s">
        <v>570</v>
      </c>
    </row>
    <row r="95" spans="1:11" x14ac:dyDescent="0.25">
      <c r="A95">
        <v>96</v>
      </c>
      <c r="B95" t="s">
        <v>121</v>
      </c>
      <c r="C95" t="s">
        <v>85</v>
      </c>
      <c r="E95">
        <v>60</v>
      </c>
      <c r="F95">
        <v>48</v>
      </c>
      <c r="G95">
        <v>43</v>
      </c>
      <c r="H95">
        <v>45</v>
      </c>
      <c r="I95">
        <v>90</v>
      </c>
      <c r="J95">
        <v>42</v>
      </c>
      <c r="K95" t="s">
        <v>571</v>
      </c>
    </row>
    <row r="96" spans="1:11" x14ac:dyDescent="0.25">
      <c r="A96">
        <v>97</v>
      </c>
      <c r="B96" t="s">
        <v>122</v>
      </c>
      <c r="C96" t="s">
        <v>85</v>
      </c>
      <c r="E96">
        <v>85</v>
      </c>
      <c r="F96">
        <v>73</v>
      </c>
      <c r="G96">
        <v>73</v>
      </c>
      <c r="H96">
        <v>70</v>
      </c>
      <c r="I96">
        <v>115</v>
      </c>
      <c r="J96">
        <v>67</v>
      </c>
      <c r="K96" t="s">
        <v>571</v>
      </c>
    </row>
    <row r="97" spans="1:11" x14ac:dyDescent="0.25">
      <c r="A97">
        <v>98</v>
      </c>
      <c r="B97" t="s">
        <v>123</v>
      </c>
      <c r="C97" t="s">
        <v>22</v>
      </c>
      <c r="E97">
        <v>30</v>
      </c>
      <c r="F97">
        <v>105</v>
      </c>
      <c r="G97">
        <v>25</v>
      </c>
      <c r="H97">
        <v>90</v>
      </c>
      <c r="I97">
        <v>25</v>
      </c>
      <c r="J97">
        <v>50</v>
      </c>
      <c r="K97" t="s">
        <v>572</v>
      </c>
    </row>
    <row r="98" spans="1:11" x14ac:dyDescent="0.25">
      <c r="A98">
        <v>99</v>
      </c>
      <c r="B98" t="s">
        <v>124</v>
      </c>
      <c r="C98" t="s">
        <v>22</v>
      </c>
      <c r="E98">
        <v>55</v>
      </c>
      <c r="F98">
        <v>130</v>
      </c>
      <c r="G98">
        <v>50</v>
      </c>
      <c r="H98">
        <v>115</v>
      </c>
      <c r="I98">
        <v>50</v>
      </c>
      <c r="J98">
        <v>75</v>
      </c>
      <c r="K98" t="s">
        <v>573</v>
      </c>
    </row>
    <row r="99" spans="1:11" x14ac:dyDescent="0.25">
      <c r="A99">
        <v>100</v>
      </c>
      <c r="B99" t="s">
        <v>125</v>
      </c>
      <c r="C99" t="s">
        <v>44</v>
      </c>
      <c r="E99">
        <v>40</v>
      </c>
      <c r="F99">
        <v>30</v>
      </c>
      <c r="G99">
        <v>55</v>
      </c>
      <c r="H99">
        <v>50</v>
      </c>
      <c r="I99">
        <v>55</v>
      </c>
      <c r="J99">
        <v>100</v>
      </c>
      <c r="K99" t="s">
        <v>574</v>
      </c>
    </row>
    <row r="100" spans="1:11" x14ac:dyDescent="0.25">
      <c r="A100">
        <v>101</v>
      </c>
      <c r="B100" t="s">
        <v>126</v>
      </c>
      <c r="C100" t="s">
        <v>44</v>
      </c>
      <c r="E100">
        <v>60</v>
      </c>
      <c r="F100">
        <v>50</v>
      </c>
      <c r="G100">
        <v>80</v>
      </c>
      <c r="H100">
        <v>70</v>
      </c>
      <c r="I100">
        <v>80</v>
      </c>
      <c r="J100">
        <v>150</v>
      </c>
      <c r="K100" t="s">
        <v>574</v>
      </c>
    </row>
    <row r="101" spans="1:11" x14ac:dyDescent="0.25">
      <c r="A101">
        <v>102</v>
      </c>
      <c r="B101" t="s">
        <v>127</v>
      </c>
      <c r="C101" t="s">
        <v>12</v>
      </c>
      <c r="D101" t="s">
        <v>85</v>
      </c>
      <c r="E101">
        <v>60</v>
      </c>
      <c r="F101">
        <v>40</v>
      </c>
      <c r="G101">
        <v>60</v>
      </c>
      <c r="H101">
        <v>80</v>
      </c>
      <c r="I101">
        <v>45</v>
      </c>
      <c r="J101">
        <v>40</v>
      </c>
      <c r="K101" t="s">
        <v>575</v>
      </c>
    </row>
    <row r="102" spans="1:11" x14ac:dyDescent="0.25">
      <c r="A102">
        <v>103</v>
      </c>
      <c r="B102" t="s">
        <v>128</v>
      </c>
      <c r="C102" t="s">
        <v>12</v>
      </c>
      <c r="D102" t="s">
        <v>85</v>
      </c>
      <c r="E102">
        <v>95</v>
      </c>
      <c r="F102">
        <v>105</v>
      </c>
      <c r="G102">
        <v>125</v>
      </c>
      <c r="H102">
        <v>85</v>
      </c>
      <c r="I102">
        <v>75</v>
      </c>
      <c r="J102">
        <v>45</v>
      </c>
      <c r="K102" t="s">
        <v>576</v>
      </c>
    </row>
    <row r="103" spans="1:11" x14ac:dyDescent="0.25">
      <c r="A103">
        <v>104</v>
      </c>
      <c r="B103" t="s">
        <v>129</v>
      </c>
      <c r="C103" t="s">
        <v>47</v>
      </c>
      <c r="E103">
        <v>50</v>
      </c>
      <c r="F103">
        <v>50</v>
      </c>
      <c r="G103">
        <v>40</v>
      </c>
      <c r="H103">
        <v>95</v>
      </c>
      <c r="I103">
        <v>50</v>
      </c>
      <c r="J103">
        <v>35</v>
      </c>
      <c r="K103" t="s">
        <v>577</v>
      </c>
    </row>
    <row r="104" spans="1:11" x14ac:dyDescent="0.25">
      <c r="A104">
        <v>105</v>
      </c>
      <c r="B104" t="s">
        <v>130</v>
      </c>
      <c r="C104" t="s">
        <v>47</v>
      </c>
      <c r="D104" t="s">
        <v>17</v>
      </c>
      <c r="E104">
        <v>60</v>
      </c>
      <c r="F104">
        <v>80</v>
      </c>
      <c r="G104">
        <v>50</v>
      </c>
      <c r="H104">
        <v>110</v>
      </c>
      <c r="I104">
        <v>80</v>
      </c>
      <c r="J104">
        <v>45</v>
      </c>
      <c r="K104" t="s">
        <v>578</v>
      </c>
    </row>
    <row r="105" spans="1:11" x14ac:dyDescent="0.25">
      <c r="A105">
        <v>106</v>
      </c>
      <c r="B105" t="s">
        <v>131</v>
      </c>
      <c r="C105" t="s">
        <v>77</v>
      </c>
      <c r="E105">
        <v>50</v>
      </c>
      <c r="F105">
        <v>120</v>
      </c>
      <c r="G105">
        <v>35</v>
      </c>
      <c r="H105">
        <v>53</v>
      </c>
      <c r="I105">
        <v>110</v>
      </c>
      <c r="J105">
        <v>87</v>
      </c>
      <c r="K105" t="s">
        <v>579</v>
      </c>
    </row>
    <row r="106" spans="1:11" x14ac:dyDescent="0.25">
      <c r="A106">
        <v>107</v>
      </c>
      <c r="B106" t="s">
        <v>132</v>
      </c>
      <c r="C106" t="s">
        <v>77</v>
      </c>
      <c r="E106">
        <v>50</v>
      </c>
      <c r="F106">
        <v>105</v>
      </c>
      <c r="G106">
        <v>35</v>
      </c>
      <c r="H106">
        <v>79</v>
      </c>
      <c r="I106">
        <v>110</v>
      </c>
      <c r="J106">
        <v>76</v>
      </c>
      <c r="K106" t="s">
        <v>580</v>
      </c>
    </row>
    <row r="107" spans="1:11" x14ac:dyDescent="0.25">
      <c r="A107">
        <v>109</v>
      </c>
      <c r="B107" t="s">
        <v>134</v>
      </c>
      <c r="C107" t="s">
        <v>13</v>
      </c>
      <c r="E107">
        <v>40</v>
      </c>
      <c r="F107">
        <v>65</v>
      </c>
      <c r="G107">
        <v>60</v>
      </c>
      <c r="H107">
        <v>95</v>
      </c>
      <c r="I107">
        <v>45</v>
      </c>
      <c r="J107">
        <v>35</v>
      </c>
      <c r="K107" t="s">
        <v>581</v>
      </c>
    </row>
    <row r="108" spans="1:11" x14ac:dyDescent="0.25">
      <c r="A108">
        <v>110</v>
      </c>
      <c r="B108" t="s">
        <v>135</v>
      </c>
      <c r="C108" t="s">
        <v>13</v>
      </c>
      <c r="E108">
        <v>65</v>
      </c>
      <c r="F108">
        <v>90</v>
      </c>
      <c r="G108">
        <v>85</v>
      </c>
      <c r="H108">
        <v>120</v>
      </c>
      <c r="I108">
        <v>70</v>
      </c>
      <c r="J108">
        <v>60</v>
      </c>
      <c r="K108" t="s">
        <v>581</v>
      </c>
    </row>
    <row r="109" spans="1:11" x14ac:dyDescent="0.25">
      <c r="A109">
        <v>115</v>
      </c>
      <c r="B109" t="s">
        <v>140</v>
      </c>
      <c r="C109" t="s">
        <v>33</v>
      </c>
      <c r="E109">
        <v>105</v>
      </c>
      <c r="F109">
        <v>125</v>
      </c>
      <c r="G109">
        <v>60</v>
      </c>
      <c r="H109">
        <v>100</v>
      </c>
      <c r="I109">
        <v>100</v>
      </c>
      <c r="J109">
        <v>100</v>
      </c>
      <c r="K109" t="s">
        <v>582</v>
      </c>
    </row>
    <row r="110" spans="1:11" x14ac:dyDescent="0.25">
      <c r="A110">
        <v>116</v>
      </c>
      <c r="B110" t="s">
        <v>141</v>
      </c>
      <c r="C110" t="s">
        <v>22</v>
      </c>
      <c r="E110">
        <v>30</v>
      </c>
      <c r="F110">
        <v>40</v>
      </c>
      <c r="G110">
        <v>70</v>
      </c>
      <c r="H110">
        <v>70</v>
      </c>
      <c r="I110">
        <v>25</v>
      </c>
      <c r="J110">
        <v>60</v>
      </c>
      <c r="K110" t="s">
        <v>583</v>
      </c>
    </row>
    <row r="111" spans="1:11" x14ac:dyDescent="0.25">
      <c r="A111">
        <v>117</v>
      </c>
      <c r="B111" t="s">
        <v>142</v>
      </c>
      <c r="C111" t="s">
        <v>22</v>
      </c>
      <c r="E111">
        <v>55</v>
      </c>
      <c r="F111">
        <v>65</v>
      </c>
      <c r="G111">
        <v>95</v>
      </c>
      <c r="H111">
        <v>95</v>
      </c>
      <c r="I111">
        <v>45</v>
      </c>
      <c r="J111">
        <v>85</v>
      </c>
      <c r="K111" t="s">
        <v>583</v>
      </c>
    </row>
    <row r="112" spans="1:11" x14ac:dyDescent="0.25">
      <c r="A112">
        <v>118</v>
      </c>
      <c r="B112" t="s">
        <v>143</v>
      </c>
      <c r="C112" t="s">
        <v>22</v>
      </c>
      <c r="E112">
        <v>45</v>
      </c>
      <c r="F112">
        <v>67</v>
      </c>
      <c r="G112">
        <v>35</v>
      </c>
      <c r="H112">
        <v>60</v>
      </c>
      <c r="I112">
        <v>50</v>
      </c>
      <c r="J112">
        <v>63</v>
      </c>
      <c r="K112" t="s">
        <v>584</v>
      </c>
    </row>
    <row r="113" spans="1:11" x14ac:dyDescent="0.25">
      <c r="A113">
        <v>119</v>
      </c>
      <c r="B113" t="s">
        <v>144</v>
      </c>
      <c r="C113" t="s">
        <v>22</v>
      </c>
      <c r="E113">
        <v>80</v>
      </c>
      <c r="F113">
        <v>92</v>
      </c>
      <c r="G113">
        <v>65</v>
      </c>
      <c r="H113">
        <v>65</v>
      </c>
      <c r="I113">
        <v>80</v>
      </c>
      <c r="J113">
        <v>68</v>
      </c>
      <c r="K113" t="s">
        <v>584</v>
      </c>
    </row>
    <row r="114" spans="1:11" x14ac:dyDescent="0.25">
      <c r="A114">
        <v>120</v>
      </c>
      <c r="B114" t="s">
        <v>145</v>
      </c>
      <c r="C114" t="s">
        <v>22</v>
      </c>
      <c r="E114">
        <v>30</v>
      </c>
      <c r="F114">
        <v>45</v>
      </c>
      <c r="G114">
        <v>70</v>
      </c>
      <c r="H114">
        <v>55</v>
      </c>
      <c r="I114">
        <v>55</v>
      </c>
      <c r="J114">
        <v>85</v>
      </c>
      <c r="K114" t="s">
        <v>585</v>
      </c>
    </row>
    <row r="115" spans="1:11" x14ac:dyDescent="0.25">
      <c r="A115">
        <v>121</v>
      </c>
      <c r="B115" t="s">
        <v>146</v>
      </c>
      <c r="C115" t="s">
        <v>22</v>
      </c>
      <c r="D115" t="s">
        <v>85</v>
      </c>
      <c r="E115">
        <v>60</v>
      </c>
      <c r="F115">
        <v>75</v>
      </c>
      <c r="G115">
        <v>100</v>
      </c>
      <c r="H115">
        <v>85</v>
      </c>
      <c r="I115">
        <v>85</v>
      </c>
      <c r="J115">
        <v>115</v>
      </c>
      <c r="K115" t="s">
        <v>586</v>
      </c>
    </row>
    <row r="116" spans="1:11" x14ac:dyDescent="0.25">
      <c r="A116">
        <v>123</v>
      </c>
      <c r="B116" t="s">
        <v>148</v>
      </c>
      <c r="C116" t="s">
        <v>26</v>
      </c>
      <c r="D116" t="s">
        <v>20</v>
      </c>
      <c r="E116">
        <v>70</v>
      </c>
      <c r="F116">
        <v>110</v>
      </c>
      <c r="G116">
        <v>55</v>
      </c>
      <c r="H116">
        <v>80</v>
      </c>
      <c r="I116">
        <v>80</v>
      </c>
      <c r="J116">
        <v>105</v>
      </c>
      <c r="K116" t="s">
        <v>587</v>
      </c>
    </row>
    <row r="117" spans="1:11" x14ac:dyDescent="0.25">
      <c r="A117">
        <v>124</v>
      </c>
      <c r="B117" t="s">
        <v>149</v>
      </c>
      <c r="C117" t="s">
        <v>48</v>
      </c>
      <c r="D117" t="s">
        <v>85</v>
      </c>
      <c r="E117">
        <v>65</v>
      </c>
      <c r="F117">
        <v>50</v>
      </c>
      <c r="G117">
        <v>115</v>
      </c>
      <c r="H117">
        <v>35</v>
      </c>
      <c r="I117">
        <v>95</v>
      </c>
      <c r="J117">
        <v>95</v>
      </c>
      <c r="K117" t="s">
        <v>588</v>
      </c>
    </row>
    <row r="118" spans="1:11" x14ac:dyDescent="0.25">
      <c r="A118">
        <v>127</v>
      </c>
      <c r="B118" t="s">
        <v>152</v>
      </c>
      <c r="C118" t="s">
        <v>26</v>
      </c>
      <c r="E118">
        <v>65</v>
      </c>
      <c r="F118">
        <v>155</v>
      </c>
      <c r="G118">
        <v>65</v>
      </c>
      <c r="H118">
        <v>120</v>
      </c>
      <c r="I118">
        <v>90</v>
      </c>
      <c r="J118">
        <v>105</v>
      </c>
      <c r="K118" t="s">
        <v>590</v>
      </c>
    </row>
    <row r="119" spans="1:11" x14ac:dyDescent="0.25">
      <c r="A119">
        <v>128</v>
      </c>
      <c r="B119" t="s">
        <v>153</v>
      </c>
      <c r="C119" t="s">
        <v>33</v>
      </c>
      <c r="E119">
        <v>75</v>
      </c>
      <c r="F119">
        <v>100</v>
      </c>
      <c r="G119">
        <v>40</v>
      </c>
      <c r="H119">
        <v>95</v>
      </c>
      <c r="I119">
        <v>70</v>
      </c>
      <c r="J119">
        <v>110</v>
      </c>
      <c r="K119" t="s">
        <v>591</v>
      </c>
    </row>
    <row r="120" spans="1:11" x14ac:dyDescent="0.25">
      <c r="A120">
        <v>131</v>
      </c>
      <c r="B120" t="s">
        <v>156</v>
      </c>
      <c r="C120" t="s">
        <v>22</v>
      </c>
      <c r="D120" t="s">
        <v>48</v>
      </c>
      <c r="E120">
        <v>130</v>
      </c>
      <c r="F120">
        <v>85</v>
      </c>
      <c r="G120">
        <v>85</v>
      </c>
      <c r="H120">
        <v>80</v>
      </c>
      <c r="I120">
        <v>95</v>
      </c>
      <c r="J120">
        <v>60</v>
      </c>
      <c r="K120" t="s">
        <v>593</v>
      </c>
    </row>
    <row r="121" spans="1:11" x14ac:dyDescent="0.25">
      <c r="A121">
        <v>132</v>
      </c>
      <c r="B121" t="s">
        <v>157</v>
      </c>
      <c r="C121" t="s">
        <v>33</v>
      </c>
      <c r="E121">
        <v>48</v>
      </c>
      <c r="F121">
        <v>48</v>
      </c>
      <c r="G121">
        <v>48</v>
      </c>
      <c r="H121">
        <v>48</v>
      </c>
      <c r="I121">
        <v>48</v>
      </c>
      <c r="J121">
        <v>48</v>
      </c>
      <c r="K121" t="s">
        <v>594</v>
      </c>
    </row>
    <row r="122" spans="1:11" x14ac:dyDescent="0.25">
      <c r="A122">
        <v>137</v>
      </c>
      <c r="B122" t="s">
        <v>162</v>
      </c>
      <c r="C122" t="s">
        <v>33</v>
      </c>
      <c r="E122">
        <v>65</v>
      </c>
      <c r="F122">
        <v>60</v>
      </c>
      <c r="G122">
        <v>85</v>
      </c>
      <c r="H122">
        <v>70</v>
      </c>
      <c r="I122">
        <v>75</v>
      </c>
      <c r="J122">
        <v>40</v>
      </c>
      <c r="K122" t="s">
        <v>596</v>
      </c>
    </row>
    <row r="123" spans="1:11" x14ac:dyDescent="0.25">
      <c r="A123">
        <v>138</v>
      </c>
      <c r="B123" t="s">
        <v>163</v>
      </c>
      <c r="C123" t="s">
        <v>97</v>
      </c>
      <c r="D123" t="s">
        <v>22</v>
      </c>
      <c r="E123">
        <v>35</v>
      </c>
      <c r="F123">
        <v>40</v>
      </c>
      <c r="G123">
        <v>90</v>
      </c>
      <c r="H123">
        <v>100</v>
      </c>
      <c r="I123">
        <v>55</v>
      </c>
      <c r="J123">
        <v>35</v>
      </c>
      <c r="K123" t="s">
        <v>597</v>
      </c>
    </row>
    <row r="124" spans="1:11" x14ac:dyDescent="0.25">
      <c r="A124">
        <v>139</v>
      </c>
      <c r="B124" t="s">
        <v>164</v>
      </c>
      <c r="C124" t="s">
        <v>97</v>
      </c>
      <c r="D124" t="s">
        <v>22</v>
      </c>
      <c r="E124">
        <v>70</v>
      </c>
      <c r="F124">
        <v>60</v>
      </c>
      <c r="G124">
        <v>115</v>
      </c>
      <c r="H124">
        <v>125</v>
      </c>
      <c r="I124">
        <v>70</v>
      </c>
      <c r="J124">
        <v>55</v>
      </c>
      <c r="K124" t="s">
        <v>597</v>
      </c>
    </row>
    <row r="125" spans="1:11" x14ac:dyDescent="0.25">
      <c r="A125">
        <v>140</v>
      </c>
      <c r="B125" t="s">
        <v>165</v>
      </c>
      <c r="C125" t="s">
        <v>97</v>
      </c>
      <c r="D125" t="s">
        <v>22</v>
      </c>
      <c r="E125">
        <v>30</v>
      </c>
      <c r="F125">
        <v>80</v>
      </c>
      <c r="G125">
        <v>55</v>
      </c>
      <c r="H125">
        <v>90</v>
      </c>
      <c r="I125">
        <v>45</v>
      </c>
      <c r="J125">
        <v>55</v>
      </c>
      <c r="K125" t="s">
        <v>522</v>
      </c>
    </row>
    <row r="126" spans="1:11" x14ac:dyDescent="0.25">
      <c r="A126">
        <v>141</v>
      </c>
      <c r="B126" t="s">
        <v>166</v>
      </c>
      <c r="C126" t="s">
        <v>97</v>
      </c>
      <c r="D126" t="s">
        <v>22</v>
      </c>
      <c r="E126">
        <v>60</v>
      </c>
      <c r="F126">
        <v>115</v>
      </c>
      <c r="G126">
        <v>65</v>
      </c>
      <c r="H126">
        <v>105</v>
      </c>
      <c r="I126">
        <v>70</v>
      </c>
      <c r="J126">
        <v>80</v>
      </c>
      <c r="K126" t="s">
        <v>522</v>
      </c>
    </row>
    <row r="127" spans="1:11" x14ac:dyDescent="0.25">
      <c r="A127">
        <v>142</v>
      </c>
      <c r="B127" t="s">
        <v>167</v>
      </c>
      <c r="C127" t="s">
        <v>97</v>
      </c>
      <c r="D127" t="s">
        <v>20</v>
      </c>
      <c r="E127">
        <v>80</v>
      </c>
      <c r="F127">
        <v>135</v>
      </c>
      <c r="G127">
        <v>70</v>
      </c>
      <c r="H127">
        <v>85</v>
      </c>
      <c r="I127">
        <v>95</v>
      </c>
      <c r="J127">
        <v>150</v>
      </c>
      <c r="K127" t="s">
        <v>598</v>
      </c>
    </row>
    <row r="128" spans="1:11" x14ac:dyDescent="0.25">
      <c r="A128">
        <v>144</v>
      </c>
      <c r="B128" t="s">
        <v>169</v>
      </c>
      <c r="C128" t="s">
        <v>48</v>
      </c>
      <c r="D128" t="s">
        <v>20</v>
      </c>
      <c r="E128">
        <v>90</v>
      </c>
      <c r="F128">
        <v>85</v>
      </c>
      <c r="G128">
        <v>95</v>
      </c>
      <c r="H128">
        <v>100</v>
      </c>
      <c r="I128">
        <v>125</v>
      </c>
      <c r="J128">
        <v>85</v>
      </c>
      <c r="K128" t="s">
        <v>599</v>
      </c>
    </row>
    <row r="129" spans="1:11" x14ac:dyDescent="0.25">
      <c r="A129">
        <v>145</v>
      </c>
      <c r="B129" t="s">
        <v>170</v>
      </c>
      <c r="C129" t="s">
        <v>44</v>
      </c>
      <c r="D129" t="s">
        <v>20</v>
      </c>
      <c r="E129">
        <v>90</v>
      </c>
      <c r="F129">
        <v>90</v>
      </c>
      <c r="G129">
        <v>125</v>
      </c>
      <c r="H129">
        <v>85</v>
      </c>
      <c r="I129">
        <v>90</v>
      </c>
      <c r="J129">
        <v>100</v>
      </c>
      <c r="K129" t="s">
        <v>589</v>
      </c>
    </row>
    <row r="130" spans="1:11" x14ac:dyDescent="0.25">
      <c r="A130">
        <v>146</v>
      </c>
      <c r="B130" t="s">
        <v>171</v>
      </c>
      <c r="C130" t="s">
        <v>17</v>
      </c>
      <c r="D130" t="s">
        <v>20</v>
      </c>
      <c r="E130">
        <v>90</v>
      </c>
      <c r="F130">
        <v>100</v>
      </c>
      <c r="G130">
        <v>125</v>
      </c>
      <c r="H130">
        <v>90</v>
      </c>
      <c r="I130">
        <v>85</v>
      </c>
      <c r="J130">
        <v>90</v>
      </c>
      <c r="K130" t="s">
        <v>519</v>
      </c>
    </row>
    <row r="131" spans="1:11" x14ac:dyDescent="0.25">
      <c r="A131">
        <v>147</v>
      </c>
      <c r="B131" t="s">
        <v>172</v>
      </c>
      <c r="C131" t="s">
        <v>173</v>
      </c>
      <c r="E131">
        <v>41</v>
      </c>
      <c r="F131">
        <v>64</v>
      </c>
      <c r="G131">
        <v>50</v>
      </c>
      <c r="H131">
        <v>45</v>
      </c>
      <c r="I131">
        <v>50</v>
      </c>
      <c r="J131">
        <v>50</v>
      </c>
      <c r="K131" t="s">
        <v>583</v>
      </c>
    </row>
    <row r="132" spans="1:11" x14ac:dyDescent="0.25">
      <c r="A132">
        <v>148</v>
      </c>
      <c r="B132" t="s">
        <v>174</v>
      </c>
      <c r="C132" t="s">
        <v>173</v>
      </c>
      <c r="E132">
        <v>61</v>
      </c>
      <c r="F132">
        <v>84</v>
      </c>
      <c r="G132">
        <v>70</v>
      </c>
      <c r="H132">
        <v>65</v>
      </c>
      <c r="I132">
        <v>70</v>
      </c>
      <c r="J132">
        <v>70</v>
      </c>
      <c r="K132" t="s">
        <v>583</v>
      </c>
    </row>
    <row r="133" spans="1:11" x14ac:dyDescent="0.25">
      <c r="A133">
        <v>149</v>
      </c>
      <c r="B133" t="s">
        <v>175</v>
      </c>
      <c r="C133" t="s">
        <v>173</v>
      </c>
      <c r="D133" t="s">
        <v>20</v>
      </c>
      <c r="E133">
        <v>91</v>
      </c>
      <c r="F133">
        <v>134</v>
      </c>
      <c r="G133">
        <v>100</v>
      </c>
      <c r="H133">
        <v>95</v>
      </c>
      <c r="I133">
        <v>100</v>
      </c>
      <c r="J133">
        <v>80</v>
      </c>
      <c r="K133" t="s">
        <v>583</v>
      </c>
    </row>
    <row r="134" spans="1:11" x14ac:dyDescent="0.25">
      <c r="A134">
        <v>150</v>
      </c>
      <c r="B134" t="s">
        <v>176</v>
      </c>
      <c r="C134" t="s">
        <v>85</v>
      </c>
      <c r="E134">
        <v>106</v>
      </c>
      <c r="F134">
        <v>150</v>
      </c>
      <c r="G134">
        <v>194</v>
      </c>
      <c r="H134">
        <v>70</v>
      </c>
      <c r="I134">
        <v>120</v>
      </c>
      <c r="J134">
        <v>140</v>
      </c>
      <c r="K134" t="s">
        <v>600</v>
      </c>
    </row>
    <row r="135" spans="1:11" x14ac:dyDescent="0.25">
      <c r="A135">
        <v>151</v>
      </c>
      <c r="B135" t="s">
        <v>177</v>
      </c>
      <c r="C135" t="s">
        <v>85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 t="s">
        <v>601</v>
      </c>
    </row>
    <row r="136" spans="1:11" x14ac:dyDescent="0.25">
      <c r="A136">
        <v>152</v>
      </c>
      <c r="B136" t="s">
        <v>178</v>
      </c>
      <c r="C136" t="s">
        <v>12</v>
      </c>
      <c r="E136">
        <v>45</v>
      </c>
      <c r="F136">
        <v>49</v>
      </c>
      <c r="G136">
        <v>49</v>
      </c>
      <c r="H136">
        <v>65</v>
      </c>
      <c r="I136">
        <v>65</v>
      </c>
      <c r="J136">
        <v>45</v>
      </c>
      <c r="K136" t="s">
        <v>602</v>
      </c>
    </row>
    <row r="137" spans="1:11" x14ac:dyDescent="0.25">
      <c r="A137">
        <v>153</v>
      </c>
      <c r="B137" t="s">
        <v>179</v>
      </c>
      <c r="C137" t="s">
        <v>12</v>
      </c>
      <c r="E137">
        <v>60</v>
      </c>
      <c r="F137">
        <v>62</v>
      </c>
      <c r="G137">
        <v>63</v>
      </c>
      <c r="H137">
        <v>80</v>
      </c>
      <c r="I137">
        <v>80</v>
      </c>
      <c r="J137">
        <v>60</v>
      </c>
      <c r="K137" t="s">
        <v>602</v>
      </c>
    </row>
    <row r="138" spans="1:11" x14ac:dyDescent="0.25">
      <c r="A138">
        <v>154</v>
      </c>
      <c r="B138" t="s">
        <v>180</v>
      </c>
      <c r="C138" t="s">
        <v>12</v>
      </c>
      <c r="E138">
        <v>80</v>
      </c>
      <c r="F138">
        <v>82</v>
      </c>
      <c r="G138">
        <v>83</v>
      </c>
      <c r="H138">
        <v>100</v>
      </c>
      <c r="I138">
        <v>100</v>
      </c>
      <c r="J138">
        <v>80</v>
      </c>
      <c r="K138" t="s">
        <v>603</v>
      </c>
    </row>
    <row r="139" spans="1:11" x14ac:dyDescent="0.25">
      <c r="A139">
        <v>155</v>
      </c>
      <c r="B139" t="s">
        <v>181</v>
      </c>
      <c r="C139" t="s">
        <v>17</v>
      </c>
      <c r="E139">
        <v>39</v>
      </c>
      <c r="F139">
        <v>52</v>
      </c>
      <c r="G139">
        <v>60</v>
      </c>
      <c r="H139">
        <v>43</v>
      </c>
      <c r="I139">
        <v>50</v>
      </c>
      <c r="J139">
        <v>65</v>
      </c>
      <c r="K139" t="s">
        <v>604</v>
      </c>
    </row>
    <row r="140" spans="1:11" x14ac:dyDescent="0.25">
      <c r="A140">
        <v>156</v>
      </c>
      <c r="B140" t="s">
        <v>182</v>
      </c>
      <c r="C140" t="s">
        <v>17</v>
      </c>
      <c r="E140">
        <v>58</v>
      </c>
      <c r="F140">
        <v>64</v>
      </c>
      <c r="G140">
        <v>80</v>
      </c>
      <c r="H140">
        <v>58</v>
      </c>
      <c r="I140">
        <v>65</v>
      </c>
      <c r="J140">
        <v>80</v>
      </c>
      <c r="K140" t="s">
        <v>605</v>
      </c>
    </row>
    <row r="141" spans="1:11" x14ac:dyDescent="0.25">
      <c r="A141">
        <v>157</v>
      </c>
      <c r="B141" t="s">
        <v>183</v>
      </c>
      <c r="C141" t="s">
        <v>17</v>
      </c>
      <c r="E141">
        <v>78</v>
      </c>
      <c r="F141">
        <v>84</v>
      </c>
      <c r="G141">
        <v>109</v>
      </c>
      <c r="H141">
        <v>78</v>
      </c>
      <c r="I141">
        <v>85</v>
      </c>
      <c r="J141">
        <v>100</v>
      </c>
      <c r="K141" t="s">
        <v>605</v>
      </c>
    </row>
    <row r="142" spans="1:11" x14ac:dyDescent="0.25">
      <c r="A142">
        <v>158</v>
      </c>
      <c r="B142" t="s">
        <v>184</v>
      </c>
      <c r="C142" t="s">
        <v>22</v>
      </c>
      <c r="E142">
        <v>50</v>
      </c>
      <c r="F142">
        <v>65</v>
      </c>
      <c r="G142">
        <v>44</v>
      </c>
      <c r="H142">
        <v>64</v>
      </c>
      <c r="I142">
        <v>48</v>
      </c>
      <c r="J142">
        <v>43</v>
      </c>
      <c r="K142" t="s">
        <v>606</v>
      </c>
    </row>
    <row r="143" spans="1:11" x14ac:dyDescent="0.25">
      <c r="A143">
        <v>159</v>
      </c>
      <c r="B143" t="s">
        <v>185</v>
      </c>
      <c r="C143" t="s">
        <v>22</v>
      </c>
      <c r="E143">
        <v>65</v>
      </c>
      <c r="F143">
        <v>80</v>
      </c>
      <c r="G143">
        <v>59</v>
      </c>
      <c r="H143">
        <v>80</v>
      </c>
      <c r="I143">
        <v>63</v>
      </c>
      <c r="J143">
        <v>58</v>
      </c>
      <c r="K143" t="s">
        <v>606</v>
      </c>
    </row>
    <row r="144" spans="1:11" x14ac:dyDescent="0.25">
      <c r="A144">
        <v>160</v>
      </c>
      <c r="B144" t="s">
        <v>186</v>
      </c>
      <c r="C144" t="s">
        <v>22</v>
      </c>
      <c r="E144">
        <v>85</v>
      </c>
      <c r="F144">
        <v>105</v>
      </c>
      <c r="G144">
        <v>79</v>
      </c>
      <c r="H144">
        <v>100</v>
      </c>
      <c r="I144">
        <v>83</v>
      </c>
      <c r="J144">
        <v>78</v>
      </c>
      <c r="K144" t="s">
        <v>606</v>
      </c>
    </row>
    <row r="145" spans="1:11" x14ac:dyDescent="0.25">
      <c r="A145">
        <v>161</v>
      </c>
      <c r="B145" t="s">
        <v>187</v>
      </c>
      <c r="C145" t="s">
        <v>33</v>
      </c>
      <c r="E145">
        <v>35</v>
      </c>
      <c r="F145">
        <v>46</v>
      </c>
      <c r="G145">
        <v>35</v>
      </c>
      <c r="H145">
        <v>34</v>
      </c>
      <c r="I145">
        <v>45</v>
      </c>
      <c r="J145">
        <v>20</v>
      </c>
      <c r="K145" t="s">
        <v>607</v>
      </c>
    </row>
    <row r="146" spans="1:11" x14ac:dyDescent="0.25">
      <c r="A146">
        <v>162</v>
      </c>
      <c r="B146" t="s">
        <v>188</v>
      </c>
      <c r="C146" t="s">
        <v>33</v>
      </c>
      <c r="E146">
        <v>85</v>
      </c>
      <c r="F146">
        <v>76</v>
      </c>
      <c r="G146">
        <v>45</v>
      </c>
      <c r="H146">
        <v>64</v>
      </c>
      <c r="I146">
        <v>55</v>
      </c>
      <c r="J146">
        <v>90</v>
      </c>
      <c r="K146" t="s">
        <v>608</v>
      </c>
    </row>
    <row r="147" spans="1:11" x14ac:dyDescent="0.25">
      <c r="A147">
        <v>163</v>
      </c>
      <c r="B147" t="s">
        <v>189</v>
      </c>
      <c r="C147" t="s">
        <v>33</v>
      </c>
      <c r="D147" t="s">
        <v>20</v>
      </c>
      <c r="E147">
        <v>60</v>
      </c>
      <c r="F147">
        <v>30</v>
      </c>
      <c r="G147">
        <v>36</v>
      </c>
      <c r="H147">
        <v>30</v>
      </c>
      <c r="I147">
        <v>56</v>
      </c>
      <c r="J147">
        <v>50</v>
      </c>
      <c r="K147" t="s">
        <v>609</v>
      </c>
    </row>
    <row r="148" spans="1:11" x14ac:dyDescent="0.25">
      <c r="A148">
        <v>164</v>
      </c>
      <c r="B148" t="s">
        <v>190</v>
      </c>
      <c r="C148" t="s">
        <v>33</v>
      </c>
      <c r="D148" t="s">
        <v>20</v>
      </c>
      <c r="E148">
        <v>100</v>
      </c>
      <c r="F148">
        <v>50</v>
      </c>
      <c r="G148">
        <v>86</v>
      </c>
      <c r="H148">
        <v>50</v>
      </c>
      <c r="I148">
        <v>96</v>
      </c>
      <c r="J148">
        <v>70</v>
      </c>
      <c r="K148" t="s">
        <v>609</v>
      </c>
    </row>
    <row r="149" spans="1:11" x14ac:dyDescent="0.25">
      <c r="A149">
        <v>165</v>
      </c>
      <c r="B149" t="s">
        <v>191</v>
      </c>
      <c r="C149" t="s">
        <v>26</v>
      </c>
      <c r="D149" t="s">
        <v>20</v>
      </c>
      <c r="E149">
        <v>40</v>
      </c>
      <c r="F149">
        <v>20</v>
      </c>
      <c r="G149">
        <v>40</v>
      </c>
      <c r="H149">
        <v>30</v>
      </c>
      <c r="I149">
        <v>80</v>
      </c>
      <c r="J149">
        <v>55</v>
      </c>
      <c r="K149" t="s">
        <v>610</v>
      </c>
    </row>
    <row r="150" spans="1:11" x14ac:dyDescent="0.25">
      <c r="A150">
        <v>166</v>
      </c>
      <c r="B150" t="s">
        <v>192</v>
      </c>
      <c r="C150" t="s">
        <v>26</v>
      </c>
      <c r="D150" t="s">
        <v>20</v>
      </c>
      <c r="E150">
        <v>55</v>
      </c>
      <c r="F150">
        <v>35</v>
      </c>
      <c r="G150">
        <v>55</v>
      </c>
      <c r="H150">
        <v>50</v>
      </c>
      <c r="I150">
        <v>110</v>
      </c>
      <c r="J150">
        <v>85</v>
      </c>
      <c r="K150" t="s">
        <v>610</v>
      </c>
    </row>
    <row r="151" spans="1:11" x14ac:dyDescent="0.25">
      <c r="A151">
        <v>167</v>
      </c>
      <c r="B151" t="s">
        <v>193</v>
      </c>
      <c r="C151" t="s">
        <v>26</v>
      </c>
      <c r="D151" t="s">
        <v>13</v>
      </c>
      <c r="E151">
        <v>40</v>
      </c>
      <c r="F151">
        <v>60</v>
      </c>
      <c r="G151">
        <v>40</v>
      </c>
      <c r="H151">
        <v>40</v>
      </c>
      <c r="I151">
        <v>40</v>
      </c>
      <c r="J151">
        <v>30</v>
      </c>
      <c r="K151" t="s">
        <v>611</v>
      </c>
    </row>
    <row r="152" spans="1:11" x14ac:dyDescent="0.25">
      <c r="A152">
        <v>168</v>
      </c>
      <c r="B152" t="s">
        <v>194</v>
      </c>
      <c r="C152" t="s">
        <v>26</v>
      </c>
      <c r="D152" t="s">
        <v>13</v>
      </c>
      <c r="E152">
        <v>70</v>
      </c>
      <c r="F152">
        <v>90</v>
      </c>
      <c r="G152">
        <v>60</v>
      </c>
      <c r="H152">
        <v>70</v>
      </c>
      <c r="I152">
        <v>70</v>
      </c>
      <c r="J152">
        <v>40</v>
      </c>
      <c r="K152" t="s">
        <v>612</v>
      </c>
    </row>
    <row r="153" spans="1:11" x14ac:dyDescent="0.25">
      <c r="A153">
        <v>169</v>
      </c>
      <c r="B153" t="s">
        <v>195</v>
      </c>
      <c r="C153" t="s">
        <v>13</v>
      </c>
      <c r="D153" t="s">
        <v>20</v>
      </c>
      <c r="E153">
        <v>85</v>
      </c>
      <c r="F153">
        <v>90</v>
      </c>
      <c r="G153">
        <v>70</v>
      </c>
      <c r="H153">
        <v>80</v>
      </c>
      <c r="I153">
        <v>80</v>
      </c>
      <c r="J153">
        <v>130</v>
      </c>
      <c r="K153" t="s">
        <v>539</v>
      </c>
    </row>
    <row r="154" spans="1:11" x14ac:dyDescent="0.25">
      <c r="A154">
        <v>170</v>
      </c>
      <c r="B154" t="s">
        <v>196</v>
      </c>
      <c r="C154" t="s">
        <v>22</v>
      </c>
      <c r="D154" t="s">
        <v>44</v>
      </c>
      <c r="E154">
        <v>75</v>
      </c>
      <c r="F154">
        <v>38</v>
      </c>
      <c r="G154">
        <v>56</v>
      </c>
      <c r="H154">
        <v>38</v>
      </c>
      <c r="I154">
        <v>56</v>
      </c>
      <c r="J154">
        <v>67</v>
      </c>
      <c r="K154" t="s">
        <v>613</v>
      </c>
    </row>
    <row r="155" spans="1:11" x14ac:dyDescent="0.25">
      <c r="A155">
        <v>171</v>
      </c>
      <c r="B155" t="s">
        <v>197</v>
      </c>
      <c r="C155" t="s">
        <v>22</v>
      </c>
      <c r="D155" t="s">
        <v>44</v>
      </c>
      <c r="E155">
        <v>125</v>
      </c>
      <c r="F155">
        <v>58</v>
      </c>
      <c r="G155">
        <v>76</v>
      </c>
      <c r="H155">
        <v>58</v>
      </c>
      <c r="I155">
        <v>76</v>
      </c>
      <c r="J155">
        <v>67</v>
      </c>
      <c r="K155" t="s">
        <v>614</v>
      </c>
    </row>
    <row r="156" spans="1:11" x14ac:dyDescent="0.25">
      <c r="A156">
        <v>172</v>
      </c>
      <c r="B156" t="s">
        <v>198</v>
      </c>
      <c r="C156" t="s">
        <v>44</v>
      </c>
      <c r="E156">
        <v>20</v>
      </c>
      <c r="F156">
        <v>40</v>
      </c>
      <c r="G156">
        <v>35</v>
      </c>
      <c r="H156">
        <v>15</v>
      </c>
      <c r="I156">
        <v>35</v>
      </c>
      <c r="J156">
        <v>60</v>
      </c>
      <c r="K156" t="s">
        <v>615</v>
      </c>
    </row>
    <row r="157" spans="1:11" x14ac:dyDescent="0.25">
      <c r="A157">
        <v>173</v>
      </c>
      <c r="B157" t="s">
        <v>199</v>
      </c>
      <c r="C157" t="s">
        <v>55</v>
      </c>
      <c r="E157">
        <v>50</v>
      </c>
      <c r="F157">
        <v>25</v>
      </c>
      <c r="G157">
        <v>45</v>
      </c>
      <c r="H157">
        <v>28</v>
      </c>
      <c r="I157">
        <v>55</v>
      </c>
      <c r="J157">
        <v>15</v>
      </c>
      <c r="K157" t="s">
        <v>616</v>
      </c>
    </row>
    <row r="158" spans="1:11" x14ac:dyDescent="0.25">
      <c r="A158">
        <v>174</v>
      </c>
      <c r="B158" t="s">
        <v>200</v>
      </c>
      <c r="C158" t="s">
        <v>33</v>
      </c>
      <c r="D158" t="s">
        <v>55</v>
      </c>
      <c r="E158">
        <v>90</v>
      </c>
      <c r="F158">
        <v>30</v>
      </c>
      <c r="G158">
        <v>40</v>
      </c>
      <c r="H158">
        <v>15</v>
      </c>
      <c r="I158">
        <v>20</v>
      </c>
      <c r="J158">
        <v>15</v>
      </c>
      <c r="K158" t="s">
        <v>538</v>
      </c>
    </row>
    <row r="159" spans="1:11" x14ac:dyDescent="0.25">
      <c r="A159">
        <v>177</v>
      </c>
      <c r="B159" t="s">
        <v>203</v>
      </c>
      <c r="C159" t="s">
        <v>85</v>
      </c>
      <c r="D159" t="s">
        <v>20</v>
      </c>
      <c r="E159">
        <v>40</v>
      </c>
      <c r="F159">
        <v>50</v>
      </c>
      <c r="G159">
        <v>70</v>
      </c>
      <c r="H159">
        <v>45</v>
      </c>
      <c r="I159">
        <v>45</v>
      </c>
      <c r="J159">
        <v>70</v>
      </c>
      <c r="K159" t="s">
        <v>617</v>
      </c>
    </row>
    <row r="160" spans="1:11" x14ac:dyDescent="0.25">
      <c r="A160">
        <v>178</v>
      </c>
      <c r="B160" t="s">
        <v>204</v>
      </c>
      <c r="C160" t="s">
        <v>85</v>
      </c>
      <c r="D160" t="s">
        <v>20</v>
      </c>
      <c r="E160">
        <v>65</v>
      </c>
      <c r="F160">
        <v>75</v>
      </c>
      <c r="G160">
        <v>95</v>
      </c>
      <c r="H160">
        <v>70</v>
      </c>
      <c r="I160">
        <v>70</v>
      </c>
      <c r="J160">
        <v>95</v>
      </c>
      <c r="K160" t="s">
        <v>618</v>
      </c>
    </row>
    <row r="161" spans="1:11" x14ac:dyDescent="0.25">
      <c r="A161">
        <v>179</v>
      </c>
      <c r="B161" t="s">
        <v>205</v>
      </c>
      <c r="C161" t="s">
        <v>44</v>
      </c>
      <c r="E161">
        <v>55</v>
      </c>
      <c r="F161">
        <v>40</v>
      </c>
      <c r="G161">
        <v>65</v>
      </c>
      <c r="H161">
        <v>40</v>
      </c>
      <c r="I161">
        <v>45</v>
      </c>
      <c r="J161">
        <v>35</v>
      </c>
      <c r="K161" t="s">
        <v>619</v>
      </c>
    </row>
    <row r="162" spans="1:11" x14ac:dyDescent="0.25">
      <c r="A162">
        <v>180</v>
      </c>
      <c r="B162" t="s">
        <v>206</v>
      </c>
      <c r="C162" t="s">
        <v>44</v>
      </c>
      <c r="E162">
        <v>70</v>
      </c>
      <c r="F162">
        <v>55</v>
      </c>
      <c r="G162">
        <v>80</v>
      </c>
      <c r="H162">
        <v>55</v>
      </c>
      <c r="I162">
        <v>60</v>
      </c>
      <c r="J162">
        <v>45</v>
      </c>
      <c r="K162" t="s">
        <v>619</v>
      </c>
    </row>
    <row r="163" spans="1:11" x14ac:dyDescent="0.25">
      <c r="A163">
        <v>181</v>
      </c>
      <c r="B163" t="s">
        <v>207</v>
      </c>
      <c r="C163" t="s">
        <v>44</v>
      </c>
      <c r="E163">
        <v>90</v>
      </c>
      <c r="F163">
        <v>95</v>
      </c>
      <c r="G163">
        <v>165</v>
      </c>
      <c r="H163">
        <v>105</v>
      </c>
      <c r="I163">
        <v>110</v>
      </c>
      <c r="J163">
        <v>45</v>
      </c>
      <c r="K163" t="s">
        <v>614</v>
      </c>
    </row>
    <row r="164" spans="1:11" x14ac:dyDescent="0.25">
      <c r="A164">
        <v>182</v>
      </c>
      <c r="B164" t="s">
        <v>208</v>
      </c>
      <c r="C164" t="s">
        <v>12</v>
      </c>
      <c r="E164">
        <v>75</v>
      </c>
      <c r="F164">
        <v>80</v>
      </c>
      <c r="G164">
        <v>90</v>
      </c>
      <c r="H164">
        <v>95</v>
      </c>
      <c r="I164">
        <v>100</v>
      </c>
      <c r="J164">
        <v>50</v>
      </c>
      <c r="K164" t="s">
        <v>541</v>
      </c>
    </row>
    <row r="165" spans="1:11" x14ac:dyDescent="0.25">
      <c r="A165">
        <v>183</v>
      </c>
      <c r="B165" t="s">
        <v>209</v>
      </c>
      <c r="C165" t="s">
        <v>22</v>
      </c>
      <c r="D165" t="s">
        <v>55</v>
      </c>
      <c r="E165">
        <v>70</v>
      </c>
      <c r="F165">
        <v>20</v>
      </c>
      <c r="G165">
        <v>20</v>
      </c>
      <c r="H165">
        <v>50</v>
      </c>
      <c r="I165">
        <v>50</v>
      </c>
      <c r="J165">
        <v>40</v>
      </c>
      <c r="K165" t="s">
        <v>620</v>
      </c>
    </row>
    <row r="166" spans="1:11" x14ac:dyDescent="0.25">
      <c r="A166">
        <v>184</v>
      </c>
      <c r="B166" t="s">
        <v>210</v>
      </c>
      <c r="C166" t="s">
        <v>22</v>
      </c>
      <c r="D166" t="s">
        <v>55</v>
      </c>
      <c r="E166">
        <v>100</v>
      </c>
      <c r="F166">
        <v>50</v>
      </c>
      <c r="G166">
        <v>60</v>
      </c>
      <c r="H166">
        <v>80</v>
      </c>
      <c r="I166">
        <v>80</v>
      </c>
      <c r="J166">
        <v>50</v>
      </c>
      <c r="K166" t="s">
        <v>621</v>
      </c>
    </row>
    <row r="167" spans="1:11" x14ac:dyDescent="0.25">
      <c r="A167">
        <v>186</v>
      </c>
      <c r="B167" t="s">
        <v>212</v>
      </c>
      <c r="C167" t="s">
        <v>22</v>
      </c>
      <c r="E167">
        <v>90</v>
      </c>
      <c r="F167">
        <v>75</v>
      </c>
      <c r="G167">
        <v>90</v>
      </c>
      <c r="H167">
        <v>75</v>
      </c>
      <c r="I167">
        <v>100</v>
      </c>
      <c r="J167">
        <v>70</v>
      </c>
      <c r="K167" t="s">
        <v>622</v>
      </c>
    </row>
    <row r="168" spans="1:11" x14ac:dyDescent="0.25">
      <c r="A168">
        <v>187</v>
      </c>
      <c r="B168" t="s">
        <v>213</v>
      </c>
      <c r="C168" t="s">
        <v>12</v>
      </c>
      <c r="D168" t="s">
        <v>20</v>
      </c>
      <c r="E168">
        <v>35</v>
      </c>
      <c r="F168">
        <v>35</v>
      </c>
      <c r="G168">
        <v>35</v>
      </c>
      <c r="H168">
        <v>40</v>
      </c>
      <c r="I168">
        <v>55</v>
      </c>
      <c r="J168">
        <v>50</v>
      </c>
      <c r="K168" t="s">
        <v>623</v>
      </c>
    </row>
    <row r="169" spans="1:11" x14ac:dyDescent="0.25">
      <c r="A169">
        <v>188</v>
      </c>
      <c r="B169" t="s">
        <v>214</v>
      </c>
      <c r="C169" t="s">
        <v>12</v>
      </c>
      <c r="D169" t="s">
        <v>20</v>
      </c>
      <c r="E169">
        <v>55</v>
      </c>
      <c r="F169">
        <v>45</v>
      </c>
      <c r="G169">
        <v>45</v>
      </c>
      <c r="H169">
        <v>50</v>
      </c>
      <c r="I169">
        <v>65</v>
      </c>
      <c r="J169">
        <v>80</v>
      </c>
      <c r="K169" t="s">
        <v>623</v>
      </c>
    </row>
    <row r="170" spans="1:11" x14ac:dyDescent="0.25">
      <c r="A170">
        <v>189</v>
      </c>
      <c r="B170" t="s">
        <v>215</v>
      </c>
      <c r="C170" t="s">
        <v>12</v>
      </c>
      <c r="D170" t="s">
        <v>20</v>
      </c>
      <c r="E170">
        <v>75</v>
      </c>
      <c r="F170">
        <v>55</v>
      </c>
      <c r="G170">
        <v>55</v>
      </c>
      <c r="H170">
        <v>70</v>
      </c>
      <c r="I170">
        <v>95</v>
      </c>
      <c r="J170">
        <v>110</v>
      </c>
      <c r="K170" t="s">
        <v>623</v>
      </c>
    </row>
    <row r="171" spans="1:11" x14ac:dyDescent="0.25">
      <c r="A171">
        <v>191</v>
      </c>
      <c r="B171" t="s">
        <v>217</v>
      </c>
      <c r="C171" t="s">
        <v>12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 t="s">
        <v>517</v>
      </c>
    </row>
    <row r="172" spans="1:11" x14ac:dyDescent="0.25">
      <c r="A172">
        <v>192</v>
      </c>
      <c r="B172" t="s">
        <v>218</v>
      </c>
      <c r="C172" t="s">
        <v>12</v>
      </c>
      <c r="E172">
        <v>75</v>
      </c>
      <c r="F172">
        <v>75</v>
      </c>
      <c r="G172">
        <v>105</v>
      </c>
      <c r="H172">
        <v>55</v>
      </c>
      <c r="I172">
        <v>85</v>
      </c>
      <c r="J172">
        <v>30</v>
      </c>
      <c r="K172" t="s">
        <v>624</v>
      </c>
    </row>
    <row r="173" spans="1:11" x14ac:dyDescent="0.25">
      <c r="A173">
        <v>194</v>
      </c>
      <c r="B173" t="s">
        <v>220</v>
      </c>
      <c r="C173" t="s">
        <v>22</v>
      </c>
      <c r="D173" t="s">
        <v>47</v>
      </c>
      <c r="E173">
        <v>55</v>
      </c>
      <c r="F173">
        <v>45</v>
      </c>
      <c r="G173">
        <v>25</v>
      </c>
      <c r="H173">
        <v>45</v>
      </c>
      <c r="I173">
        <v>25</v>
      </c>
      <c r="J173">
        <v>15</v>
      </c>
      <c r="K173" t="s">
        <v>625</v>
      </c>
    </row>
    <row r="174" spans="1:11" x14ac:dyDescent="0.25">
      <c r="A174">
        <v>195</v>
      </c>
      <c r="B174" t="s">
        <v>221</v>
      </c>
      <c r="C174" t="s">
        <v>22</v>
      </c>
      <c r="D174" t="s">
        <v>47</v>
      </c>
      <c r="E174">
        <v>95</v>
      </c>
      <c r="F174">
        <v>85</v>
      </c>
      <c r="G174">
        <v>65</v>
      </c>
      <c r="H174">
        <v>85</v>
      </c>
      <c r="I174">
        <v>65</v>
      </c>
      <c r="J174">
        <v>35</v>
      </c>
      <c r="K174" t="s">
        <v>625</v>
      </c>
    </row>
    <row r="175" spans="1:11" x14ac:dyDescent="0.25">
      <c r="A175">
        <v>199</v>
      </c>
      <c r="B175" t="s">
        <v>225</v>
      </c>
      <c r="C175" t="s">
        <v>22</v>
      </c>
      <c r="D175" t="s">
        <v>85</v>
      </c>
      <c r="E175">
        <v>95</v>
      </c>
      <c r="F175">
        <v>75</v>
      </c>
      <c r="G175">
        <v>100</v>
      </c>
      <c r="H175">
        <v>80</v>
      </c>
      <c r="I175">
        <v>110</v>
      </c>
      <c r="J175">
        <v>30</v>
      </c>
      <c r="K175" t="s">
        <v>627</v>
      </c>
    </row>
    <row r="176" spans="1:11" x14ac:dyDescent="0.25">
      <c r="A176">
        <v>201</v>
      </c>
      <c r="B176" t="s">
        <v>227</v>
      </c>
      <c r="C176" t="s">
        <v>85</v>
      </c>
      <c r="E176">
        <v>48</v>
      </c>
      <c r="F176">
        <v>72</v>
      </c>
      <c r="G176">
        <v>72</v>
      </c>
      <c r="H176">
        <v>48</v>
      </c>
      <c r="I176">
        <v>48</v>
      </c>
      <c r="J176">
        <v>48</v>
      </c>
      <c r="K176" t="s">
        <v>628</v>
      </c>
    </row>
    <row r="177" spans="1:11" x14ac:dyDescent="0.25">
      <c r="A177">
        <v>202</v>
      </c>
      <c r="B177" t="s">
        <v>228</v>
      </c>
      <c r="C177" t="s">
        <v>85</v>
      </c>
      <c r="E177">
        <v>190</v>
      </c>
      <c r="F177">
        <v>33</v>
      </c>
      <c r="G177">
        <v>33</v>
      </c>
      <c r="H177">
        <v>58</v>
      </c>
      <c r="I177">
        <v>58</v>
      </c>
      <c r="J177">
        <v>33</v>
      </c>
      <c r="K177" t="s">
        <v>629</v>
      </c>
    </row>
    <row r="178" spans="1:11" x14ac:dyDescent="0.25">
      <c r="A178">
        <v>203</v>
      </c>
      <c r="B178" t="s">
        <v>229</v>
      </c>
      <c r="C178" t="s">
        <v>33</v>
      </c>
      <c r="D178" t="s">
        <v>85</v>
      </c>
      <c r="E178">
        <v>70</v>
      </c>
      <c r="F178">
        <v>80</v>
      </c>
      <c r="G178">
        <v>90</v>
      </c>
      <c r="H178">
        <v>65</v>
      </c>
      <c r="I178">
        <v>65</v>
      </c>
      <c r="J178">
        <v>85</v>
      </c>
      <c r="K178" t="s">
        <v>630</v>
      </c>
    </row>
    <row r="179" spans="1:11" x14ac:dyDescent="0.25">
      <c r="A179">
        <v>204</v>
      </c>
      <c r="B179" t="s">
        <v>230</v>
      </c>
      <c r="C179" t="s">
        <v>26</v>
      </c>
      <c r="E179">
        <v>50</v>
      </c>
      <c r="F179">
        <v>65</v>
      </c>
      <c r="G179">
        <v>35</v>
      </c>
      <c r="H179">
        <v>90</v>
      </c>
      <c r="I179">
        <v>35</v>
      </c>
      <c r="J179">
        <v>15</v>
      </c>
      <c r="K179" t="s">
        <v>631</v>
      </c>
    </row>
    <row r="180" spans="1:11" x14ac:dyDescent="0.25">
      <c r="A180">
        <v>205</v>
      </c>
      <c r="B180" t="s">
        <v>231</v>
      </c>
      <c r="C180" t="s">
        <v>26</v>
      </c>
      <c r="D180" t="s">
        <v>105</v>
      </c>
      <c r="E180">
        <v>75</v>
      </c>
      <c r="F180">
        <v>90</v>
      </c>
      <c r="G180">
        <v>60</v>
      </c>
      <c r="H180">
        <v>140</v>
      </c>
      <c r="I180">
        <v>60</v>
      </c>
      <c r="J180">
        <v>40</v>
      </c>
      <c r="K180" t="s">
        <v>631</v>
      </c>
    </row>
    <row r="181" spans="1:11" x14ac:dyDescent="0.25">
      <c r="A181">
        <v>206</v>
      </c>
      <c r="B181" t="s">
        <v>232</v>
      </c>
      <c r="C181" t="s">
        <v>33</v>
      </c>
      <c r="E181">
        <v>100</v>
      </c>
      <c r="F181">
        <v>70</v>
      </c>
      <c r="G181">
        <v>65</v>
      </c>
      <c r="H181">
        <v>70</v>
      </c>
      <c r="I181">
        <v>65</v>
      </c>
      <c r="J181">
        <v>45</v>
      </c>
      <c r="K181" t="s">
        <v>632</v>
      </c>
    </row>
    <row r="182" spans="1:11" x14ac:dyDescent="0.25">
      <c r="A182">
        <v>208</v>
      </c>
      <c r="B182" t="s">
        <v>234</v>
      </c>
      <c r="C182" t="s">
        <v>105</v>
      </c>
      <c r="D182" t="s">
        <v>47</v>
      </c>
      <c r="E182">
        <v>75</v>
      </c>
      <c r="F182">
        <v>125</v>
      </c>
      <c r="G182">
        <v>55</v>
      </c>
      <c r="H182">
        <v>230</v>
      </c>
      <c r="I182">
        <v>95</v>
      </c>
      <c r="J182">
        <v>30</v>
      </c>
      <c r="K182" t="s">
        <v>633</v>
      </c>
    </row>
    <row r="183" spans="1:11" x14ac:dyDescent="0.25">
      <c r="A183">
        <v>209</v>
      </c>
      <c r="B183" t="s">
        <v>235</v>
      </c>
      <c r="C183" t="s">
        <v>55</v>
      </c>
      <c r="E183">
        <v>60</v>
      </c>
      <c r="F183">
        <v>80</v>
      </c>
      <c r="G183">
        <v>40</v>
      </c>
      <c r="H183">
        <v>50</v>
      </c>
      <c r="I183">
        <v>40</v>
      </c>
      <c r="J183">
        <v>30</v>
      </c>
      <c r="K183" t="s">
        <v>536</v>
      </c>
    </row>
    <row r="184" spans="1:11" x14ac:dyDescent="0.25">
      <c r="A184">
        <v>210</v>
      </c>
      <c r="B184" t="s">
        <v>236</v>
      </c>
      <c r="C184" t="s">
        <v>55</v>
      </c>
      <c r="E184">
        <v>90</v>
      </c>
      <c r="F184">
        <v>120</v>
      </c>
      <c r="G184">
        <v>60</v>
      </c>
      <c r="H184">
        <v>75</v>
      </c>
      <c r="I184">
        <v>60</v>
      </c>
      <c r="J184">
        <v>45</v>
      </c>
      <c r="K184" t="s">
        <v>536</v>
      </c>
    </row>
    <row r="185" spans="1:11" x14ac:dyDescent="0.25">
      <c r="A185">
        <v>211</v>
      </c>
      <c r="B185" t="s">
        <v>237</v>
      </c>
      <c r="C185" t="s">
        <v>22</v>
      </c>
      <c r="D185" t="s">
        <v>13</v>
      </c>
      <c r="E185">
        <v>65</v>
      </c>
      <c r="F185">
        <v>95</v>
      </c>
      <c r="G185">
        <v>55</v>
      </c>
      <c r="H185">
        <v>85</v>
      </c>
      <c r="I185">
        <v>55</v>
      </c>
      <c r="J185">
        <v>85</v>
      </c>
      <c r="K185" t="s">
        <v>538</v>
      </c>
    </row>
    <row r="186" spans="1:11" x14ac:dyDescent="0.25">
      <c r="A186">
        <v>212</v>
      </c>
      <c r="B186" t="s">
        <v>238</v>
      </c>
      <c r="C186" t="s">
        <v>26</v>
      </c>
      <c r="D186" t="s">
        <v>105</v>
      </c>
      <c r="E186">
        <v>70</v>
      </c>
      <c r="F186">
        <v>150</v>
      </c>
      <c r="G186">
        <v>65</v>
      </c>
      <c r="H186">
        <v>140</v>
      </c>
      <c r="I186">
        <v>100</v>
      </c>
      <c r="J186">
        <v>75</v>
      </c>
      <c r="K186" t="s">
        <v>573</v>
      </c>
    </row>
    <row r="187" spans="1:11" x14ac:dyDescent="0.25">
      <c r="A187">
        <v>213</v>
      </c>
      <c r="B187" t="s">
        <v>239</v>
      </c>
      <c r="C187" t="s">
        <v>26</v>
      </c>
      <c r="D187" t="s">
        <v>97</v>
      </c>
      <c r="E187">
        <v>20</v>
      </c>
      <c r="F187">
        <v>10</v>
      </c>
      <c r="G187">
        <v>10</v>
      </c>
      <c r="H187">
        <v>230</v>
      </c>
      <c r="I187">
        <v>230</v>
      </c>
      <c r="J187">
        <v>5</v>
      </c>
      <c r="K187" t="s">
        <v>634</v>
      </c>
    </row>
    <row r="188" spans="1:11" x14ac:dyDescent="0.25">
      <c r="A188">
        <v>214</v>
      </c>
      <c r="B188" t="s">
        <v>240</v>
      </c>
      <c r="C188" t="s">
        <v>26</v>
      </c>
      <c r="D188" t="s">
        <v>77</v>
      </c>
      <c r="E188">
        <v>80</v>
      </c>
      <c r="F188">
        <v>185</v>
      </c>
      <c r="G188">
        <v>40</v>
      </c>
      <c r="H188">
        <v>115</v>
      </c>
      <c r="I188">
        <v>105</v>
      </c>
      <c r="J188">
        <v>75</v>
      </c>
      <c r="K188" t="s">
        <v>635</v>
      </c>
    </row>
    <row r="189" spans="1:11" x14ac:dyDescent="0.25">
      <c r="A189">
        <v>216</v>
      </c>
      <c r="B189" t="s">
        <v>242</v>
      </c>
      <c r="C189" t="s">
        <v>33</v>
      </c>
      <c r="E189">
        <v>60</v>
      </c>
      <c r="F189">
        <v>80</v>
      </c>
      <c r="G189">
        <v>50</v>
      </c>
      <c r="H189">
        <v>50</v>
      </c>
      <c r="I189">
        <v>50</v>
      </c>
      <c r="J189">
        <v>40</v>
      </c>
      <c r="K189" t="s">
        <v>636</v>
      </c>
    </row>
    <row r="190" spans="1:11" x14ac:dyDescent="0.25">
      <c r="A190">
        <v>217</v>
      </c>
      <c r="B190" t="s">
        <v>243</v>
      </c>
      <c r="C190" t="s">
        <v>33</v>
      </c>
      <c r="E190">
        <v>90</v>
      </c>
      <c r="F190">
        <v>130</v>
      </c>
      <c r="G190">
        <v>75</v>
      </c>
      <c r="H190">
        <v>75</v>
      </c>
      <c r="I190">
        <v>75</v>
      </c>
      <c r="J190">
        <v>55</v>
      </c>
      <c r="K190" t="s">
        <v>637</v>
      </c>
    </row>
    <row r="191" spans="1:11" x14ac:dyDescent="0.25">
      <c r="A191">
        <v>218</v>
      </c>
      <c r="B191" t="s">
        <v>244</v>
      </c>
      <c r="C191" t="s">
        <v>17</v>
      </c>
      <c r="E191">
        <v>40</v>
      </c>
      <c r="F191">
        <v>40</v>
      </c>
      <c r="G191">
        <v>70</v>
      </c>
      <c r="H191">
        <v>40</v>
      </c>
      <c r="I191">
        <v>40</v>
      </c>
      <c r="J191">
        <v>20</v>
      </c>
      <c r="K191" t="s">
        <v>638</v>
      </c>
    </row>
    <row r="192" spans="1:11" x14ac:dyDescent="0.25">
      <c r="A192">
        <v>219</v>
      </c>
      <c r="B192" t="s">
        <v>245</v>
      </c>
      <c r="C192" t="s">
        <v>17</v>
      </c>
      <c r="D192" t="s">
        <v>97</v>
      </c>
      <c r="E192">
        <v>60</v>
      </c>
      <c r="F192">
        <v>50</v>
      </c>
      <c r="G192">
        <v>90</v>
      </c>
      <c r="H192">
        <v>120</v>
      </c>
      <c r="I192">
        <v>80</v>
      </c>
      <c r="J192">
        <v>30</v>
      </c>
      <c r="K192" t="s">
        <v>638</v>
      </c>
    </row>
    <row r="193" spans="1:11" x14ac:dyDescent="0.25">
      <c r="A193">
        <v>222</v>
      </c>
      <c r="B193" t="s">
        <v>248</v>
      </c>
      <c r="C193" t="s">
        <v>22</v>
      </c>
      <c r="D193" t="s">
        <v>97</v>
      </c>
      <c r="E193">
        <v>65</v>
      </c>
      <c r="F193">
        <v>55</v>
      </c>
      <c r="G193">
        <v>65</v>
      </c>
      <c r="H193">
        <v>95</v>
      </c>
      <c r="I193">
        <v>95</v>
      </c>
      <c r="J193">
        <v>35</v>
      </c>
      <c r="K193" t="s">
        <v>639</v>
      </c>
    </row>
    <row r="194" spans="1:11" x14ac:dyDescent="0.25">
      <c r="A194">
        <v>223</v>
      </c>
      <c r="B194" t="s">
        <v>249</v>
      </c>
      <c r="C194" t="s">
        <v>22</v>
      </c>
      <c r="E194">
        <v>35</v>
      </c>
      <c r="F194">
        <v>65</v>
      </c>
      <c r="G194">
        <v>65</v>
      </c>
      <c r="H194">
        <v>35</v>
      </c>
      <c r="I194">
        <v>35</v>
      </c>
      <c r="J194">
        <v>65</v>
      </c>
      <c r="K194" t="s">
        <v>640</v>
      </c>
    </row>
    <row r="195" spans="1:11" x14ac:dyDescent="0.25">
      <c r="A195">
        <v>224</v>
      </c>
      <c r="B195" t="s">
        <v>250</v>
      </c>
      <c r="C195" t="s">
        <v>22</v>
      </c>
      <c r="E195">
        <v>75</v>
      </c>
      <c r="F195">
        <v>105</v>
      </c>
      <c r="G195">
        <v>105</v>
      </c>
      <c r="H195">
        <v>75</v>
      </c>
      <c r="I195">
        <v>75</v>
      </c>
      <c r="J195">
        <v>45</v>
      </c>
      <c r="K195" t="s">
        <v>640</v>
      </c>
    </row>
    <row r="196" spans="1:11" x14ac:dyDescent="0.25">
      <c r="A196">
        <v>225</v>
      </c>
      <c r="B196" t="s">
        <v>251</v>
      </c>
      <c r="C196" t="s">
        <v>48</v>
      </c>
      <c r="D196" t="s">
        <v>20</v>
      </c>
      <c r="E196">
        <v>45</v>
      </c>
      <c r="F196">
        <v>55</v>
      </c>
      <c r="G196">
        <v>65</v>
      </c>
      <c r="H196">
        <v>45</v>
      </c>
      <c r="I196">
        <v>45</v>
      </c>
      <c r="J196">
        <v>75</v>
      </c>
      <c r="K196" t="s">
        <v>641</v>
      </c>
    </row>
    <row r="197" spans="1:11" x14ac:dyDescent="0.25">
      <c r="A197">
        <v>227</v>
      </c>
      <c r="B197" t="s">
        <v>253</v>
      </c>
      <c r="C197" t="s">
        <v>105</v>
      </c>
      <c r="D197" t="s">
        <v>20</v>
      </c>
      <c r="E197">
        <v>65</v>
      </c>
      <c r="F197">
        <v>80</v>
      </c>
      <c r="G197">
        <v>40</v>
      </c>
      <c r="H197">
        <v>140</v>
      </c>
      <c r="I197">
        <v>70</v>
      </c>
      <c r="J197">
        <v>70</v>
      </c>
      <c r="K197" t="s">
        <v>642</v>
      </c>
    </row>
    <row r="198" spans="1:11" x14ac:dyDescent="0.25">
      <c r="A198">
        <v>230</v>
      </c>
      <c r="B198" t="s">
        <v>256</v>
      </c>
      <c r="C198" t="s">
        <v>22</v>
      </c>
      <c r="D198" t="s">
        <v>173</v>
      </c>
      <c r="E198">
        <v>75</v>
      </c>
      <c r="F198">
        <v>95</v>
      </c>
      <c r="G198">
        <v>95</v>
      </c>
      <c r="H198">
        <v>95</v>
      </c>
      <c r="I198">
        <v>95</v>
      </c>
      <c r="J198">
        <v>85</v>
      </c>
      <c r="K198" t="s">
        <v>583</v>
      </c>
    </row>
    <row r="199" spans="1:11" x14ac:dyDescent="0.25">
      <c r="A199">
        <v>231</v>
      </c>
      <c r="B199" t="s">
        <v>257</v>
      </c>
      <c r="C199" t="s">
        <v>47</v>
      </c>
      <c r="E199">
        <v>90</v>
      </c>
      <c r="F199">
        <v>60</v>
      </c>
      <c r="G199">
        <v>40</v>
      </c>
      <c r="H199">
        <v>60</v>
      </c>
      <c r="I199">
        <v>40</v>
      </c>
      <c r="J199">
        <v>40</v>
      </c>
      <c r="K199" t="s">
        <v>643</v>
      </c>
    </row>
    <row r="200" spans="1:11" x14ac:dyDescent="0.25">
      <c r="A200">
        <v>232</v>
      </c>
      <c r="B200" t="s">
        <v>258</v>
      </c>
      <c r="C200" t="s">
        <v>47</v>
      </c>
      <c r="E200">
        <v>90</v>
      </c>
      <c r="F200">
        <v>120</v>
      </c>
      <c r="G200">
        <v>60</v>
      </c>
      <c r="H200">
        <v>120</v>
      </c>
      <c r="I200">
        <v>60</v>
      </c>
      <c r="J200">
        <v>50</v>
      </c>
      <c r="K200" t="s">
        <v>644</v>
      </c>
    </row>
    <row r="201" spans="1:11" x14ac:dyDescent="0.25">
      <c r="A201">
        <v>233</v>
      </c>
      <c r="B201" t="s">
        <v>259</v>
      </c>
      <c r="C201" t="s">
        <v>33</v>
      </c>
      <c r="E201">
        <v>85</v>
      </c>
      <c r="F201">
        <v>80</v>
      </c>
      <c r="G201">
        <v>105</v>
      </c>
      <c r="H201">
        <v>90</v>
      </c>
      <c r="I201">
        <v>95</v>
      </c>
      <c r="J201">
        <v>60</v>
      </c>
      <c r="K201" t="s">
        <v>596</v>
      </c>
    </row>
    <row r="202" spans="1:11" x14ac:dyDescent="0.25">
      <c r="A202">
        <v>234</v>
      </c>
      <c r="B202" t="s">
        <v>260</v>
      </c>
      <c r="C202" t="s">
        <v>33</v>
      </c>
      <c r="E202">
        <v>73</v>
      </c>
      <c r="F202">
        <v>95</v>
      </c>
      <c r="G202">
        <v>85</v>
      </c>
      <c r="H202">
        <v>62</v>
      </c>
      <c r="I202">
        <v>65</v>
      </c>
      <c r="J202">
        <v>85</v>
      </c>
      <c r="K202" t="s">
        <v>645</v>
      </c>
    </row>
    <row r="203" spans="1:11" x14ac:dyDescent="0.25">
      <c r="A203">
        <v>235</v>
      </c>
      <c r="B203" t="s">
        <v>261</v>
      </c>
      <c r="C203" t="s">
        <v>33</v>
      </c>
      <c r="E203">
        <v>55</v>
      </c>
      <c r="F203">
        <v>20</v>
      </c>
      <c r="G203">
        <v>20</v>
      </c>
      <c r="H203">
        <v>35</v>
      </c>
      <c r="I203">
        <v>45</v>
      </c>
      <c r="J203">
        <v>75</v>
      </c>
      <c r="K203" t="s">
        <v>646</v>
      </c>
    </row>
    <row r="204" spans="1:11" x14ac:dyDescent="0.25">
      <c r="A204">
        <v>236</v>
      </c>
      <c r="B204" t="s">
        <v>262</v>
      </c>
      <c r="C204" t="s">
        <v>77</v>
      </c>
      <c r="E204">
        <v>35</v>
      </c>
      <c r="F204">
        <v>35</v>
      </c>
      <c r="G204">
        <v>35</v>
      </c>
      <c r="H204">
        <v>35</v>
      </c>
      <c r="I204">
        <v>35</v>
      </c>
      <c r="J204">
        <v>35</v>
      </c>
      <c r="K204" t="s">
        <v>647</v>
      </c>
    </row>
    <row r="205" spans="1:11" x14ac:dyDescent="0.25">
      <c r="A205">
        <v>237</v>
      </c>
      <c r="B205" t="s">
        <v>263</v>
      </c>
      <c r="C205" t="s">
        <v>77</v>
      </c>
      <c r="E205">
        <v>50</v>
      </c>
      <c r="F205">
        <v>95</v>
      </c>
      <c r="G205">
        <v>35</v>
      </c>
      <c r="H205">
        <v>95</v>
      </c>
      <c r="I205">
        <v>110</v>
      </c>
      <c r="J205">
        <v>70</v>
      </c>
      <c r="K205" t="s">
        <v>648</v>
      </c>
    </row>
    <row r="206" spans="1:11" x14ac:dyDescent="0.25">
      <c r="A206">
        <v>238</v>
      </c>
      <c r="B206" t="s">
        <v>264</v>
      </c>
      <c r="C206" t="s">
        <v>48</v>
      </c>
      <c r="D206" t="s">
        <v>85</v>
      </c>
      <c r="E206">
        <v>45</v>
      </c>
      <c r="F206">
        <v>30</v>
      </c>
      <c r="G206">
        <v>85</v>
      </c>
      <c r="H206">
        <v>15</v>
      </c>
      <c r="I206">
        <v>65</v>
      </c>
      <c r="J206">
        <v>65</v>
      </c>
      <c r="K206" t="s">
        <v>649</v>
      </c>
    </row>
    <row r="207" spans="1:11" x14ac:dyDescent="0.25">
      <c r="A207">
        <v>241</v>
      </c>
      <c r="B207" t="s">
        <v>267</v>
      </c>
      <c r="C207" t="s">
        <v>33</v>
      </c>
      <c r="E207">
        <v>95</v>
      </c>
      <c r="F207">
        <v>80</v>
      </c>
      <c r="G207">
        <v>40</v>
      </c>
      <c r="H207">
        <v>105</v>
      </c>
      <c r="I207">
        <v>70</v>
      </c>
      <c r="J207">
        <v>100</v>
      </c>
      <c r="K207" t="s">
        <v>650</v>
      </c>
    </row>
    <row r="208" spans="1:11" x14ac:dyDescent="0.25">
      <c r="A208">
        <v>243</v>
      </c>
      <c r="B208" t="s">
        <v>269</v>
      </c>
      <c r="C208" t="s">
        <v>44</v>
      </c>
      <c r="E208">
        <v>90</v>
      </c>
      <c r="F208">
        <v>85</v>
      </c>
      <c r="G208">
        <v>115</v>
      </c>
      <c r="H208">
        <v>75</v>
      </c>
      <c r="I208">
        <v>100</v>
      </c>
      <c r="J208">
        <v>115</v>
      </c>
      <c r="K208" t="s">
        <v>651</v>
      </c>
    </row>
    <row r="209" spans="1:11" x14ac:dyDescent="0.25">
      <c r="A209">
        <v>244</v>
      </c>
      <c r="B209" t="s">
        <v>270</v>
      </c>
      <c r="C209" t="s">
        <v>17</v>
      </c>
      <c r="E209">
        <v>115</v>
      </c>
      <c r="F209">
        <v>115</v>
      </c>
      <c r="G209">
        <v>90</v>
      </c>
      <c r="H209">
        <v>85</v>
      </c>
      <c r="I209">
        <v>75</v>
      </c>
      <c r="J209">
        <v>100</v>
      </c>
      <c r="K209" t="s">
        <v>605</v>
      </c>
    </row>
    <row r="210" spans="1:11" x14ac:dyDescent="0.25">
      <c r="A210">
        <v>245</v>
      </c>
      <c r="B210" t="s">
        <v>271</v>
      </c>
      <c r="C210" t="s">
        <v>22</v>
      </c>
      <c r="E210">
        <v>100</v>
      </c>
      <c r="F210">
        <v>75</v>
      </c>
      <c r="G210">
        <v>90</v>
      </c>
      <c r="H210">
        <v>115</v>
      </c>
      <c r="I210">
        <v>115</v>
      </c>
      <c r="J210">
        <v>85</v>
      </c>
      <c r="K210" t="s">
        <v>652</v>
      </c>
    </row>
    <row r="211" spans="1:11" x14ac:dyDescent="0.25">
      <c r="A211">
        <v>246</v>
      </c>
      <c r="B211" t="s">
        <v>272</v>
      </c>
      <c r="C211" t="s">
        <v>97</v>
      </c>
      <c r="D211" t="s">
        <v>47</v>
      </c>
      <c r="E211">
        <v>50</v>
      </c>
      <c r="F211">
        <v>64</v>
      </c>
      <c r="G211">
        <v>45</v>
      </c>
      <c r="H211">
        <v>50</v>
      </c>
      <c r="I211">
        <v>50</v>
      </c>
      <c r="J211">
        <v>41</v>
      </c>
      <c r="K211" t="s">
        <v>653</v>
      </c>
    </row>
    <row r="212" spans="1:11" x14ac:dyDescent="0.25">
      <c r="A212">
        <v>247</v>
      </c>
      <c r="B212" t="s">
        <v>273</v>
      </c>
      <c r="C212" t="s">
        <v>97</v>
      </c>
      <c r="D212" t="s">
        <v>47</v>
      </c>
      <c r="E212">
        <v>70</v>
      </c>
      <c r="F212">
        <v>84</v>
      </c>
      <c r="G212">
        <v>65</v>
      </c>
      <c r="H212">
        <v>70</v>
      </c>
      <c r="I212">
        <v>70</v>
      </c>
      <c r="J212">
        <v>51</v>
      </c>
      <c r="K212" t="s">
        <v>654</v>
      </c>
    </row>
    <row r="213" spans="1:11" x14ac:dyDescent="0.25">
      <c r="A213">
        <v>248</v>
      </c>
      <c r="B213" t="s">
        <v>274</v>
      </c>
      <c r="C213" t="s">
        <v>97</v>
      </c>
      <c r="D213" t="s">
        <v>37</v>
      </c>
      <c r="E213">
        <v>100</v>
      </c>
      <c r="F213">
        <v>164</v>
      </c>
      <c r="G213">
        <v>95</v>
      </c>
      <c r="H213">
        <v>150</v>
      </c>
      <c r="I213">
        <v>120</v>
      </c>
      <c r="J213">
        <v>71</v>
      </c>
      <c r="K213" t="s">
        <v>644</v>
      </c>
    </row>
    <row r="214" spans="1:11" x14ac:dyDescent="0.25">
      <c r="A214">
        <v>249</v>
      </c>
      <c r="B214" t="s">
        <v>275</v>
      </c>
      <c r="C214" t="s">
        <v>85</v>
      </c>
      <c r="D214" t="s">
        <v>20</v>
      </c>
      <c r="E214">
        <v>106</v>
      </c>
      <c r="F214">
        <v>90</v>
      </c>
      <c r="G214">
        <v>90</v>
      </c>
      <c r="H214">
        <v>130</v>
      </c>
      <c r="I214">
        <v>154</v>
      </c>
      <c r="J214">
        <v>110</v>
      </c>
      <c r="K214" t="s">
        <v>655</v>
      </c>
    </row>
    <row r="215" spans="1:11" x14ac:dyDescent="0.25">
      <c r="A215">
        <v>250</v>
      </c>
      <c r="B215" t="s">
        <v>276</v>
      </c>
      <c r="C215" t="s">
        <v>17</v>
      </c>
      <c r="D215" t="s">
        <v>20</v>
      </c>
      <c r="E215">
        <v>106</v>
      </c>
      <c r="F215">
        <v>130</v>
      </c>
      <c r="G215">
        <v>110</v>
      </c>
      <c r="H215">
        <v>90</v>
      </c>
      <c r="I215">
        <v>154</v>
      </c>
      <c r="J215">
        <v>90</v>
      </c>
      <c r="K215" t="s">
        <v>656</v>
      </c>
    </row>
    <row r="216" spans="1:11" x14ac:dyDescent="0.25">
      <c r="A216">
        <v>251</v>
      </c>
      <c r="B216" t="s">
        <v>277</v>
      </c>
      <c r="C216" t="s">
        <v>85</v>
      </c>
      <c r="D216" t="s">
        <v>12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 t="s">
        <v>657</v>
      </c>
    </row>
    <row r="217" spans="1:11" x14ac:dyDescent="0.25">
      <c r="A217">
        <v>252</v>
      </c>
      <c r="B217" t="s">
        <v>278</v>
      </c>
      <c r="C217" t="s">
        <v>12</v>
      </c>
      <c r="E217">
        <v>40</v>
      </c>
      <c r="F217">
        <v>45</v>
      </c>
      <c r="G217">
        <v>65</v>
      </c>
      <c r="H217">
        <v>35</v>
      </c>
      <c r="I217">
        <v>55</v>
      </c>
      <c r="J217">
        <v>70</v>
      </c>
      <c r="K217" t="s">
        <v>658</v>
      </c>
    </row>
    <row r="218" spans="1:11" x14ac:dyDescent="0.25">
      <c r="A218">
        <v>253</v>
      </c>
      <c r="B218" t="s">
        <v>279</v>
      </c>
      <c r="C218" t="s">
        <v>12</v>
      </c>
      <c r="E218">
        <v>50</v>
      </c>
      <c r="F218">
        <v>65</v>
      </c>
      <c r="G218">
        <v>85</v>
      </c>
      <c r="H218">
        <v>45</v>
      </c>
      <c r="I218">
        <v>65</v>
      </c>
      <c r="J218">
        <v>95</v>
      </c>
      <c r="K218" t="s">
        <v>658</v>
      </c>
    </row>
    <row r="219" spans="1:11" x14ac:dyDescent="0.25">
      <c r="A219">
        <v>254</v>
      </c>
      <c r="B219" t="s">
        <v>280</v>
      </c>
      <c r="C219" t="s">
        <v>12</v>
      </c>
      <c r="E219">
        <v>70</v>
      </c>
      <c r="F219">
        <v>110</v>
      </c>
      <c r="G219">
        <v>145</v>
      </c>
      <c r="H219">
        <v>75</v>
      </c>
      <c r="I219">
        <v>85</v>
      </c>
      <c r="J219">
        <v>145</v>
      </c>
      <c r="K219" t="s">
        <v>659</v>
      </c>
    </row>
    <row r="220" spans="1:11" x14ac:dyDescent="0.25">
      <c r="A220">
        <v>255</v>
      </c>
      <c r="B220" t="s">
        <v>281</v>
      </c>
      <c r="C220" t="s">
        <v>17</v>
      </c>
      <c r="E220">
        <v>45</v>
      </c>
      <c r="F220">
        <v>60</v>
      </c>
      <c r="G220">
        <v>70</v>
      </c>
      <c r="H220">
        <v>40</v>
      </c>
      <c r="I220">
        <v>50</v>
      </c>
      <c r="J220">
        <v>45</v>
      </c>
      <c r="K220" t="s">
        <v>660</v>
      </c>
    </row>
    <row r="221" spans="1:11" x14ac:dyDescent="0.25">
      <c r="A221">
        <v>256</v>
      </c>
      <c r="B221" t="s">
        <v>282</v>
      </c>
      <c r="C221" t="s">
        <v>17</v>
      </c>
      <c r="D221" t="s">
        <v>77</v>
      </c>
      <c r="E221">
        <v>60</v>
      </c>
      <c r="F221">
        <v>85</v>
      </c>
      <c r="G221">
        <v>85</v>
      </c>
      <c r="H221">
        <v>60</v>
      </c>
      <c r="I221">
        <v>60</v>
      </c>
      <c r="J221">
        <v>55</v>
      </c>
      <c r="K221" t="s">
        <v>661</v>
      </c>
    </row>
    <row r="222" spans="1:11" x14ac:dyDescent="0.25">
      <c r="A222">
        <v>257</v>
      </c>
      <c r="B222" t="s">
        <v>283</v>
      </c>
      <c r="C222" t="s">
        <v>17</v>
      </c>
      <c r="D222" t="s">
        <v>77</v>
      </c>
      <c r="E222">
        <v>80</v>
      </c>
      <c r="F222">
        <v>160</v>
      </c>
      <c r="G222">
        <v>130</v>
      </c>
      <c r="H222">
        <v>80</v>
      </c>
      <c r="I222">
        <v>80</v>
      </c>
      <c r="J222">
        <v>100</v>
      </c>
      <c r="K222" t="s">
        <v>662</v>
      </c>
    </row>
    <row r="223" spans="1:11" x14ac:dyDescent="0.25">
      <c r="A223">
        <v>258</v>
      </c>
      <c r="B223" t="s">
        <v>284</v>
      </c>
      <c r="C223" t="s">
        <v>22</v>
      </c>
      <c r="E223">
        <v>50</v>
      </c>
      <c r="F223">
        <v>70</v>
      </c>
      <c r="G223">
        <v>50</v>
      </c>
      <c r="H223">
        <v>50</v>
      </c>
      <c r="I223">
        <v>50</v>
      </c>
      <c r="J223">
        <v>40</v>
      </c>
      <c r="K223" t="s">
        <v>663</v>
      </c>
    </row>
    <row r="224" spans="1:11" x14ac:dyDescent="0.25">
      <c r="A224">
        <v>259</v>
      </c>
      <c r="B224" t="s">
        <v>285</v>
      </c>
      <c r="C224" t="s">
        <v>22</v>
      </c>
      <c r="D224" t="s">
        <v>47</v>
      </c>
      <c r="E224">
        <v>70</v>
      </c>
      <c r="F224">
        <v>85</v>
      </c>
      <c r="G224">
        <v>60</v>
      </c>
      <c r="H224">
        <v>70</v>
      </c>
      <c r="I224">
        <v>70</v>
      </c>
      <c r="J224">
        <v>50</v>
      </c>
      <c r="K224" t="s">
        <v>663</v>
      </c>
    </row>
    <row r="225" spans="1:11" x14ac:dyDescent="0.25">
      <c r="A225">
        <v>260</v>
      </c>
      <c r="B225" t="s">
        <v>286</v>
      </c>
      <c r="C225" t="s">
        <v>22</v>
      </c>
      <c r="D225" t="s">
        <v>47</v>
      </c>
      <c r="E225">
        <v>100</v>
      </c>
      <c r="F225">
        <v>150</v>
      </c>
      <c r="G225">
        <v>95</v>
      </c>
      <c r="H225">
        <v>110</v>
      </c>
      <c r="I225">
        <v>110</v>
      </c>
      <c r="J225">
        <v>70</v>
      </c>
      <c r="K225" t="s">
        <v>663</v>
      </c>
    </row>
    <row r="226" spans="1:11" x14ac:dyDescent="0.25">
      <c r="A226">
        <v>261</v>
      </c>
      <c r="B226" t="s">
        <v>287</v>
      </c>
      <c r="C226" t="s">
        <v>37</v>
      </c>
      <c r="E226">
        <v>35</v>
      </c>
      <c r="F226">
        <v>55</v>
      </c>
      <c r="G226">
        <v>30</v>
      </c>
      <c r="H226">
        <v>35</v>
      </c>
      <c r="I226">
        <v>30</v>
      </c>
      <c r="J226">
        <v>35</v>
      </c>
      <c r="K226" t="s">
        <v>664</v>
      </c>
    </row>
    <row r="227" spans="1:11" x14ac:dyDescent="0.25">
      <c r="A227">
        <v>262</v>
      </c>
      <c r="B227" t="s">
        <v>288</v>
      </c>
      <c r="C227" t="s">
        <v>37</v>
      </c>
      <c r="E227">
        <v>70</v>
      </c>
      <c r="F227">
        <v>90</v>
      </c>
      <c r="G227">
        <v>60</v>
      </c>
      <c r="H227">
        <v>70</v>
      </c>
      <c r="I227">
        <v>60</v>
      </c>
      <c r="J227">
        <v>70</v>
      </c>
      <c r="K227" t="s">
        <v>664</v>
      </c>
    </row>
    <row r="228" spans="1:11" x14ac:dyDescent="0.25">
      <c r="A228">
        <v>263</v>
      </c>
      <c r="B228" t="s">
        <v>289</v>
      </c>
      <c r="C228" t="s">
        <v>33</v>
      </c>
      <c r="E228">
        <v>38</v>
      </c>
      <c r="F228">
        <v>30</v>
      </c>
      <c r="G228">
        <v>30</v>
      </c>
      <c r="H228">
        <v>41</v>
      </c>
      <c r="I228">
        <v>41</v>
      </c>
      <c r="J228">
        <v>60</v>
      </c>
      <c r="K228" t="s">
        <v>665</v>
      </c>
    </row>
    <row r="229" spans="1:11" x14ac:dyDescent="0.25">
      <c r="A229">
        <v>264</v>
      </c>
      <c r="B229" t="s">
        <v>290</v>
      </c>
      <c r="C229" t="s">
        <v>33</v>
      </c>
      <c r="E229">
        <v>78</v>
      </c>
      <c r="F229">
        <v>70</v>
      </c>
      <c r="G229">
        <v>50</v>
      </c>
      <c r="H229">
        <v>61</v>
      </c>
      <c r="I229">
        <v>61</v>
      </c>
      <c r="J229">
        <v>100</v>
      </c>
      <c r="K229" t="s">
        <v>666</v>
      </c>
    </row>
    <row r="230" spans="1:11" x14ac:dyDescent="0.25">
      <c r="A230">
        <v>265</v>
      </c>
      <c r="B230" t="s">
        <v>291</v>
      </c>
      <c r="C230" t="s">
        <v>26</v>
      </c>
      <c r="E230">
        <v>45</v>
      </c>
      <c r="F230">
        <v>45</v>
      </c>
      <c r="G230">
        <v>20</v>
      </c>
      <c r="H230">
        <v>35</v>
      </c>
      <c r="I230">
        <v>30</v>
      </c>
      <c r="J230">
        <v>20</v>
      </c>
      <c r="K230" t="s">
        <v>523</v>
      </c>
    </row>
    <row r="231" spans="1:11" x14ac:dyDescent="0.25">
      <c r="A231">
        <v>266</v>
      </c>
      <c r="B231" t="s">
        <v>292</v>
      </c>
      <c r="C231" t="s">
        <v>26</v>
      </c>
      <c r="E231">
        <v>50</v>
      </c>
      <c r="F231">
        <v>35</v>
      </c>
      <c r="G231">
        <v>25</v>
      </c>
      <c r="H231">
        <v>55</v>
      </c>
      <c r="I231">
        <v>25</v>
      </c>
      <c r="J231">
        <v>15</v>
      </c>
      <c r="K231" t="s">
        <v>524</v>
      </c>
    </row>
    <row r="232" spans="1:11" x14ac:dyDescent="0.25">
      <c r="A232">
        <v>267</v>
      </c>
      <c r="B232" t="s">
        <v>293</v>
      </c>
      <c r="C232" t="s">
        <v>26</v>
      </c>
      <c r="D232" t="s">
        <v>20</v>
      </c>
      <c r="E232">
        <v>60</v>
      </c>
      <c r="F232">
        <v>70</v>
      </c>
      <c r="G232">
        <v>100</v>
      </c>
      <c r="H232">
        <v>50</v>
      </c>
      <c r="I232">
        <v>50</v>
      </c>
      <c r="J232">
        <v>65</v>
      </c>
      <c r="K232" t="s">
        <v>525</v>
      </c>
    </row>
    <row r="233" spans="1:11" x14ac:dyDescent="0.25">
      <c r="A233">
        <v>268</v>
      </c>
      <c r="B233" t="s">
        <v>294</v>
      </c>
      <c r="C233" t="s">
        <v>26</v>
      </c>
      <c r="E233">
        <v>50</v>
      </c>
      <c r="F233">
        <v>35</v>
      </c>
      <c r="G233">
        <v>25</v>
      </c>
      <c r="H233">
        <v>55</v>
      </c>
      <c r="I233">
        <v>25</v>
      </c>
      <c r="J233">
        <v>15</v>
      </c>
      <c r="K233" t="s">
        <v>524</v>
      </c>
    </row>
    <row r="234" spans="1:11" x14ac:dyDescent="0.25">
      <c r="A234">
        <v>269</v>
      </c>
      <c r="B234" t="s">
        <v>295</v>
      </c>
      <c r="C234" t="s">
        <v>26</v>
      </c>
      <c r="D234" t="s">
        <v>13</v>
      </c>
      <c r="E234">
        <v>60</v>
      </c>
      <c r="F234">
        <v>50</v>
      </c>
      <c r="G234">
        <v>50</v>
      </c>
      <c r="H234">
        <v>70</v>
      </c>
      <c r="I234">
        <v>90</v>
      </c>
      <c r="J234">
        <v>65</v>
      </c>
      <c r="K234" t="s">
        <v>544</v>
      </c>
    </row>
    <row r="235" spans="1:11" x14ac:dyDescent="0.25">
      <c r="A235">
        <v>270</v>
      </c>
      <c r="B235" t="s">
        <v>296</v>
      </c>
      <c r="C235" t="s">
        <v>22</v>
      </c>
      <c r="D235" t="s">
        <v>12</v>
      </c>
      <c r="E235">
        <v>40</v>
      </c>
      <c r="F235">
        <v>30</v>
      </c>
      <c r="G235">
        <v>40</v>
      </c>
      <c r="H235">
        <v>30</v>
      </c>
      <c r="I235">
        <v>50</v>
      </c>
      <c r="J235">
        <v>30</v>
      </c>
      <c r="K235" t="s">
        <v>667</v>
      </c>
    </row>
    <row r="236" spans="1:11" x14ac:dyDescent="0.25">
      <c r="A236">
        <v>271</v>
      </c>
      <c r="B236" t="s">
        <v>297</v>
      </c>
      <c r="C236" t="s">
        <v>22</v>
      </c>
      <c r="D236" t="s">
        <v>12</v>
      </c>
      <c r="E236">
        <v>60</v>
      </c>
      <c r="F236">
        <v>50</v>
      </c>
      <c r="G236">
        <v>60</v>
      </c>
      <c r="H236">
        <v>50</v>
      </c>
      <c r="I236">
        <v>70</v>
      </c>
      <c r="J236">
        <v>50</v>
      </c>
      <c r="K236" t="s">
        <v>668</v>
      </c>
    </row>
    <row r="237" spans="1:11" x14ac:dyDescent="0.25">
      <c r="A237">
        <v>272</v>
      </c>
      <c r="B237" t="s">
        <v>298</v>
      </c>
      <c r="C237" t="s">
        <v>22</v>
      </c>
      <c r="D237" t="s">
        <v>12</v>
      </c>
      <c r="E237">
        <v>80</v>
      </c>
      <c r="F237">
        <v>70</v>
      </c>
      <c r="G237">
        <v>90</v>
      </c>
      <c r="H237">
        <v>70</v>
      </c>
      <c r="I237">
        <v>100</v>
      </c>
      <c r="J237">
        <v>70</v>
      </c>
      <c r="K237" t="s">
        <v>669</v>
      </c>
    </row>
    <row r="238" spans="1:11" x14ac:dyDescent="0.25">
      <c r="A238">
        <v>273</v>
      </c>
      <c r="B238" t="s">
        <v>299</v>
      </c>
      <c r="C238" t="s">
        <v>12</v>
      </c>
      <c r="E238">
        <v>40</v>
      </c>
      <c r="F238">
        <v>40</v>
      </c>
      <c r="G238">
        <v>30</v>
      </c>
      <c r="H238">
        <v>50</v>
      </c>
      <c r="I238">
        <v>30</v>
      </c>
      <c r="J238">
        <v>30</v>
      </c>
      <c r="K238" t="s">
        <v>670</v>
      </c>
    </row>
    <row r="239" spans="1:11" x14ac:dyDescent="0.25">
      <c r="A239">
        <v>274</v>
      </c>
      <c r="B239" t="s">
        <v>300</v>
      </c>
      <c r="C239" t="s">
        <v>12</v>
      </c>
      <c r="D239" t="s">
        <v>37</v>
      </c>
      <c r="E239">
        <v>70</v>
      </c>
      <c r="F239">
        <v>70</v>
      </c>
      <c r="G239">
        <v>60</v>
      </c>
      <c r="H239">
        <v>40</v>
      </c>
      <c r="I239">
        <v>40</v>
      </c>
      <c r="J239">
        <v>60</v>
      </c>
      <c r="K239" t="s">
        <v>671</v>
      </c>
    </row>
    <row r="240" spans="1:11" x14ac:dyDescent="0.25">
      <c r="A240">
        <v>275</v>
      </c>
      <c r="B240" t="s">
        <v>301</v>
      </c>
      <c r="C240" t="s">
        <v>12</v>
      </c>
      <c r="D240" t="s">
        <v>37</v>
      </c>
      <c r="E240">
        <v>90</v>
      </c>
      <c r="F240">
        <v>100</v>
      </c>
      <c r="G240">
        <v>90</v>
      </c>
      <c r="H240">
        <v>60</v>
      </c>
      <c r="I240">
        <v>60</v>
      </c>
      <c r="J240">
        <v>80</v>
      </c>
      <c r="K240" t="s">
        <v>672</v>
      </c>
    </row>
    <row r="241" spans="1:11" x14ac:dyDescent="0.25">
      <c r="A241">
        <v>276</v>
      </c>
      <c r="B241" t="s">
        <v>302</v>
      </c>
      <c r="C241" t="s">
        <v>33</v>
      </c>
      <c r="D241" t="s">
        <v>20</v>
      </c>
      <c r="E241">
        <v>40</v>
      </c>
      <c r="F241">
        <v>55</v>
      </c>
      <c r="G241">
        <v>30</v>
      </c>
      <c r="H241">
        <v>30</v>
      </c>
      <c r="I241">
        <v>30</v>
      </c>
      <c r="J241">
        <v>85</v>
      </c>
      <c r="K241" t="s">
        <v>673</v>
      </c>
    </row>
    <row r="242" spans="1:11" x14ac:dyDescent="0.25">
      <c r="A242">
        <v>277</v>
      </c>
      <c r="B242" t="s">
        <v>303</v>
      </c>
      <c r="C242" t="s">
        <v>33</v>
      </c>
      <c r="D242" t="s">
        <v>20</v>
      </c>
      <c r="E242">
        <v>60</v>
      </c>
      <c r="F242">
        <v>85</v>
      </c>
      <c r="G242">
        <v>75</v>
      </c>
      <c r="H242">
        <v>60</v>
      </c>
      <c r="I242">
        <v>50</v>
      </c>
      <c r="J242">
        <v>125</v>
      </c>
      <c r="K242" t="s">
        <v>674</v>
      </c>
    </row>
    <row r="243" spans="1:11" x14ac:dyDescent="0.25">
      <c r="A243">
        <v>278</v>
      </c>
      <c r="B243" t="s">
        <v>304</v>
      </c>
      <c r="C243" t="s">
        <v>22</v>
      </c>
      <c r="D243" t="s">
        <v>20</v>
      </c>
      <c r="E243">
        <v>40</v>
      </c>
      <c r="F243">
        <v>30</v>
      </c>
      <c r="G243">
        <v>55</v>
      </c>
      <c r="H243">
        <v>30</v>
      </c>
      <c r="I243">
        <v>30</v>
      </c>
      <c r="J243">
        <v>85</v>
      </c>
      <c r="K243" t="s">
        <v>675</v>
      </c>
    </row>
    <row r="244" spans="1:11" x14ac:dyDescent="0.25">
      <c r="A244">
        <v>279</v>
      </c>
      <c r="B244" t="s">
        <v>305</v>
      </c>
      <c r="C244" t="s">
        <v>22</v>
      </c>
      <c r="D244" t="s">
        <v>20</v>
      </c>
      <c r="E244">
        <v>60</v>
      </c>
      <c r="F244">
        <v>50</v>
      </c>
      <c r="G244">
        <v>95</v>
      </c>
      <c r="H244">
        <v>100</v>
      </c>
      <c r="I244">
        <v>70</v>
      </c>
      <c r="J244">
        <v>65</v>
      </c>
      <c r="K244" t="s">
        <v>676</v>
      </c>
    </row>
    <row r="245" spans="1:11" x14ac:dyDescent="0.25">
      <c r="A245">
        <v>283</v>
      </c>
      <c r="B245" t="s">
        <v>309</v>
      </c>
      <c r="C245" t="s">
        <v>26</v>
      </c>
      <c r="D245" t="s">
        <v>22</v>
      </c>
      <c r="E245">
        <v>40</v>
      </c>
      <c r="F245">
        <v>30</v>
      </c>
      <c r="G245">
        <v>50</v>
      </c>
      <c r="H245">
        <v>32</v>
      </c>
      <c r="I245">
        <v>52</v>
      </c>
      <c r="J245">
        <v>65</v>
      </c>
      <c r="K245" t="s">
        <v>677</v>
      </c>
    </row>
    <row r="246" spans="1:11" x14ac:dyDescent="0.25">
      <c r="A246">
        <v>284</v>
      </c>
      <c r="B246" t="s">
        <v>310</v>
      </c>
      <c r="C246" t="s">
        <v>26</v>
      </c>
      <c r="D246" t="s">
        <v>20</v>
      </c>
      <c r="E246">
        <v>70</v>
      </c>
      <c r="F246">
        <v>60</v>
      </c>
      <c r="G246">
        <v>100</v>
      </c>
      <c r="H246">
        <v>62</v>
      </c>
      <c r="I246">
        <v>82</v>
      </c>
      <c r="J246">
        <v>80</v>
      </c>
      <c r="K246" t="s">
        <v>678</v>
      </c>
    </row>
    <row r="247" spans="1:11" x14ac:dyDescent="0.25">
      <c r="A247">
        <v>285</v>
      </c>
      <c r="B247" t="s">
        <v>311</v>
      </c>
      <c r="C247" t="s">
        <v>12</v>
      </c>
      <c r="E247">
        <v>60</v>
      </c>
      <c r="F247">
        <v>40</v>
      </c>
      <c r="G247">
        <v>40</v>
      </c>
      <c r="H247">
        <v>60</v>
      </c>
      <c r="I247">
        <v>60</v>
      </c>
      <c r="J247">
        <v>35</v>
      </c>
      <c r="K247" t="s">
        <v>542</v>
      </c>
    </row>
    <row r="248" spans="1:11" x14ac:dyDescent="0.25">
      <c r="A248">
        <v>286</v>
      </c>
      <c r="B248" t="s">
        <v>312</v>
      </c>
      <c r="C248" t="s">
        <v>12</v>
      </c>
      <c r="D248" t="s">
        <v>77</v>
      </c>
      <c r="E248">
        <v>60</v>
      </c>
      <c r="F248">
        <v>130</v>
      </c>
      <c r="G248">
        <v>60</v>
      </c>
      <c r="H248">
        <v>80</v>
      </c>
      <c r="I248">
        <v>60</v>
      </c>
      <c r="J248">
        <v>70</v>
      </c>
      <c r="K248" t="s">
        <v>542</v>
      </c>
    </row>
    <row r="249" spans="1:11" x14ac:dyDescent="0.25">
      <c r="A249">
        <v>287</v>
      </c>
      <c r="B249" t="s">
        <v>313</v>
      </c>
      <c r="C249" t="s">
        <v>33</v>
      </c>
      <c r="E249">
        <v>60</v>
      </c>
      <c r="F249">
        <v>60</v>
      </c>
      <c r="G249">
        <v>35</v>
      </c>
      <c r="H249">
        <v>60</v>
      </c>
      <c r="I249">
        <v>35</v>
      </c>
      <c r="J249">
        <v>30</v>
      </c>
      <c r="K249" t="s">
        <v>679</v>
      </c>
    </row>
    <row r="250" spans="1:11" x14ac:dyDescent="0.25">
      <c r="A250">
        <v>288</v>
      </c>
      <c r="B250" t="s">
        <v>314</v>
      </c>
      <c r="C250" t="s">
        <v>33</v>
      </c>
      <c r="E250">
        <v>80</v>
      </c>
      <c r="F250">
        <v>80</v>
      </c>
      <c r="G250">
        <v>55</v>
      </c>
      <c r="H250">
        <v>80</v>
      </c>
      <c r="I250">
        <v>55</v>
      </c>
      <c r="J250">
        <v>90</v>
      </c>
      <c r="K250" t="s">
        <v>680</v>
      </c>
    </row>
    <row r="251" spans="1:11" x14ac:dyDescent="0.25">
      <c r="A251">
        <v>289</v>
      </c>
      <c r="B251" t="s">
        <v>315</v>
      </c>
      <c r="C251" t="s">
        <v>33</v>
      </c>
      <c r="E251">
        <v>150</v>
      </c>
      <c r="F251">
        <v>160</v>
      </c>
      <c r="G251">
        <v>95</v>
      </c>
      <c r="H251">
        <v>100</v>
      </c>
      <c r="I251">
        <v>65</v>
      </c>
      <c r="J251">
        <v>100</v>
      </c>
      <c r="K251" t="s">
        <v>681</v>
      </c>
    </row>
    <row r="252" spans="1:11" x14ac:dyDescent="0.25">
      <c r="A252">
        <v>290</v>
      </c>
      <c r="B252" t="s">
        <v>316</v>
      </c>
      <c r="C252" t="s">
        <v>26</v>
      </c>
      <c r="D252" t="s">
        <v>47</v>
      </c>
      <c r="E252">
        <v>31</v>
      </c>
      <c r="F252">
        <v>45</v>
      </c>
      <c r="G252">
        <v>30</v>
      </c>
      <c r="H252">
        <v>90</v>
      </c>
      <c r="I252">
        <v>30</v>
      </c>
      <c r="J252">
        <v>40</v>
      </c>
      <c r="K252" t="s">
        <v>682</v>
      </c>
    </row>
    <row r="253" spans="1:11" x14ac:dyDescent="0.25">
      <c r="A253">
        <v>291</v>
      </c>
      <c r="B253" t="s">
        <v>317</v>
      </c>
      <c r="C253" t="s">
        <v>26</v>
      </c>
      <c r="D253" t="s">
        <v>20</v>
      </c>
      <c r="E253">
        <v>61</v>
      </c>
      <c r="F253">
        <v>90</v>
      </c>
      <c r="G253">
        <v>50</v>
      </c>
      <c r="H253">
        <v>45</v>
      </c>
      <c r="I253">
        <v>50</v>
      </c>
      <c r="J253">
        <v>160</v>
      </c>
      <c r="K253" t="s">
        <v>683</v>
      </c>
    </row>
    <row r="254" spans="1:11" x14ac:dyDescent="0.25">
      <c r="A254">
        <v>292</v>
      </c>
      <c r="B254" t="s">
        <v>318</v>
      </c>
      <c r="C254" t="s">
        <v>26</v>
      </c>
      <c r="D254" t="s">
        <v>117</v>
      </c>
      <c r="E254">
        <v>1</v>
      </c>
      <c r="F254">
        <v>90</v>
      </c>
      <c r="G254">
        <v>30</v>
      </c>
      <c r="H254">
        <v>45</v>
      </c>
      <c r="I254">
        <v>30</v>
      </c>
      <c r="J254">
        <v>40</v>
      </c>
      <c r="K254" t="s">
        <v>684</v>
      </c>
    </row>
    <row r="255" spans="1:11" x14ac:dyDescent="0.25">
      <c r="A255">
        <v>293</v>
      </c>
      <c r="B255" t="s">
        <v>319</v>
      </c>
      <c r="C255" t="s">
        <v>33</v>
      </c>
      <c r="E255">
        <v>64</v>
      </c>
      <c r="F255">
        <v>51</v>
      </c>
      <c r="G255">
        <v>51</v>
      </c>
      <c r="H255">
        <v>23</v>
      </c>
      <c r="I255">
        <v>23</v>
      </c>
      <c r="J255">
        <v>28</v>
      </c>
      <c r="K255" t="s">
        <v>685</v>
      </c>
    </row>
    <row r="256" spans="1:11" x14ac:dyDescent="0.25">
      <c r="A256">
        <v>294</v>
      </c>
      <c r="B256" t="s">
        <v>320</v>
      </c>
      <c r="C256" t="s">
        <v>33</v>
      </c>
      <c r="E256">
        <v>84</v>
      </c>
      <c r="F256">
        <v>71</v>
      </c>
      <c r="G256">
        <v>71</v>
      </c>
      <c r="H256">
        <v>43</v>
      </c>
      <c r="I256">
        <v>43</v>
      </c>
      <c r="J256">
        <v>48</v>
      </c>
      <c r="K256" t="s">
        <v>686</v>
      </c>
    </row>
    <row r="257" spans="1:11" x14ac:dyDescent="0.25">
      <c r="A257">
        <v>295</v>
      </c>
      <c r="B257" t="s">
        <v>321</v>
      </c>
      <c r="C257" t="s">
        <v>33</v>
      </c>
      <c r="E257">
        <v>104</v>
      </c>
      <c r="F257">
        <v>91</v>
      </c>
      <c r="G257">
        <v>91</v>
      </c>
      <c r="H257">
        <v>63</v>
      </c>
      <c r="I257">
        <v>73</v>
      </c>
      <c r="J257">
        <v>68</v>
      </c>
      <c r="K257" t="s">
        <v>687</v>
      </c>
    </row>
    <row r="258" spans="1:11" x14ac:dyDescent="0.25">
      <c r="A258">
        <v>296</v>
      </c>
      <c r="B258" t="s">
        <v>322</v>
      </c>
      <c r="C258" t="s">
        <v>77</v>
      </c>
      <c r="E258">
        <v>72</v>
      </c>
      <c r="F258">
        <v>60</v>
      </c>
      <c r="G258">
        <v>20</v>
      </c>
      <c r="H258">
        <v>30</v>
      </c>
      <c r="I258">
        <v>30</v>
      </c>
      <c r="J258">
        <v>25</v>
      </c>
      <c r="K258" t="s">
        <v>688</v>
      </c>
    </row>
    <row r="259" spans="1:11" x14ac:dyDescent="0.25">
      <c r="A259">
        <v>297</v>
      </c>
      <c r="B259" t="s">
        <v>323</v>
      </c>
      <c r="C259" t="s">
        <v>77</v>
      </c>
      <c r="E259">
        <v>144</v>
      </c>
      <c r="F259">
        <v>120</v>
      </c>
      <c r="G259">
        <v>40</v>
      </c>
      <c r="H259">
        <v>60</v>
      </c>
      <c r="I259">
        <v>60</v>
      </c>
      <c r="J259">
        <v>50</v>
      </c>
      <c r="K259" t="s">
        <v>689</v>
      </c>
    </row>
    <row r="260" spans="1:11" x14ac:dyDescent="0.25">
      <c r="A260">
        <v>298</v>
      </c>
      <c r="B260" t="s">
        <v>324</v>
      </c>
      <c r="C260" t="s">
        <v>33</v>
      </c>
      <c r="D260" t="s">
        <v>55</v>
      </c>
      <c r="E260">
        <v>50</v>
      </c>
      <c r="F260">
        <v>20</v>
      </c>
      <c r="G260">
        <v>20</v>
      </c>
      <c r="H260">
        <v>40</v>
      </c>
      <c r="I260">
        <v>40</v>
      </c>
      <c r="J260">
        <v>20</v>
      </c>
      <c r="K260" t="s">
        <v>690</v>
      </c>
    </row>
    <row r="261" spans="1:11" x14ac:dyDescent="0.25">
      <c r="A261">
        <v>300</v>
      </c>
      <c r="B261" t="s">
        <v>326</v>
      </c>
      <c r="C261" t="s">
        <v>33</v>
      </c>
      <c r="E261">
        <v>50</v>
      </c>
      <c r="F261">
        <v>45</v>
      </c>
      <c r="G261">
        <v>35</v>
      </c>
      <c r="H261">
        <v>45</v>
      </c>
      <c r="I261">
        <v>35</v>
      </c>
      <c r="J261">
        <v>50</v>
      </c>
      <c r="K261" t="s">
        <v>691</v>
      </c>
    </row>
    <row r="262" spans="1:11" x14ac:dyDescent="0.25">
      <c r="A262">
        <v>301</v>
      </c>
      <c r="B262" t="s">
        <v>327</v>
      </c>
      <c r="C262" t="s">
        <v>33</v>
      </c>
      <c r="E262">
        <v>70</v>
      </c>
      <c r="F262">
        <v>65</v>
      </c>
      <c r="G262">
        <v>55</v>
      </c>
      <c r="H262">
        <v>65</v>
      </c>
      <c r="I262">
        <v>55</v>
      </c>
      <c r="J262">
        <v>90</v>
      </c>
      <c r="K262" t="s">
        <v>692</v>
      </c>
    </row>
    <row r="263" spans="1:11" x14ac:dyDescent="0.25">
      <c r="A263">
        <v>302</v>
      </c>
      <c r="B263" t="s">
        <v>328</v>
      </c>
      <c r="C263" t="s">
        <v>37</v>
      </c>
      <c r="D263" t="s">
        <v>117</v>
      </c>
      <c r="E263">
        <v>50</v>
      </c>
      <c r="F263">
        <v>85</v>
      </c>
      <c r="G263">
        <v>85</v>
      </c>
      <c r="H263">
        <v>125</v>
      </c>
      <c r="I263">
        <v>115</v>
      </c>
      <c r="J263">
        <v>20</v>
      </c>
      <c r="K263" t="s">
        <v>626</v>
      </c>
    </row>
    <row r="264" spans="1:11" x14ac:dyDescent="0.25">
      <c r="A264">
        <v>303</v>
      </c>
      <c r="B264" t="s">
        <v>329</v>
      </c>
      <c r="C264" t="s">
        <v>105</v>
      </c>
      <c r="D264" t="s">
        <v>55</v>
      </c>
      <c r="E264">
        <v>50</v>
      </c>
      <c r="F264">
        <v>105</v>
      </c>
      <c r="G264">
        <v>55</v>
      </c>
      <c r="H264">
        <v>125</v>
      </c>
      <c r="I264">
        <v>95</v>
      </c>
      <c r="J264">
        <v>50</v>
      </c>
      <c r="K264" t="s">
        <v>693</v>
      </c>
    </row>
    <row r="265" spans="1:11" x14ac:dyDescent="0.25">
      <c r="A265">
        <v>304</v>
      </c>
      <c r="B265" t="s">
        <v>330</v>
      </c>
      <c r="C265" t="s">
        <v>105</v>
      </c>
      <c r="D265" t="s">
        <v>97</v>
      </c>
      <c r="E265">
        <v>50</v>
      </c>
      <c r="F265">
        <v>70</v>
      </c>
      <c r="G265">
        <v>40</v>
      </c>
      <c r="H265">
        <v>100</v>
      </c>
      <c r="I265">
        <v>40</v>
      </c>
      <c r="J265">
        <v>30</v>
      </c>
      <c r="K265" t="s">
        <v>694</v>
      </c>
    </row>
    <row r="266" spans="1:11" x14ac:dyDescent="0.25">
      <c r="A266">
        <v>305</v>
      </c>
      <c r="B266" t="s">
        <v>331</v>
      </c>
      <c r="C266" t="s">
        <v>105</v>
      </c>
      <c r="D266" t="s">
        <v>97</v>
      </c>
      <c r="E266">
        <v>60</v>
      </c>
      <c r="F266">
        <v>90</v>
      </c>
      <c r="G266">
        <v>50</v>
      </c>
      <c r="H266">
        <v>140</v>
      </c>
      <c r="I266">
        <v>50</v>
      </c>
      <c r="J266">
        <v>40</v>
      </c>
      <c r="K266" t="s">
        <v>694</v>
      </c>
    </row>
    <row r="267" spans="1:11" x14ac:dyDescent="0.25">
      <c r="A267">
        <v>306</v>
      </c>
      <c r="B267" t="s">
        <v>332</v>
      </c>
      <c r="C267" t="s">
        <v>105</v>
      </c>
      <c r="D267" t="s">
        <v>97</v>
      </c>
      <c r="E267">
        <v>70</v>
      </c>
      <c r="F267">
        <v>140</v>
      </c>
      <c r="G267">
        <v>60</v>
      </c>
      <c r="H267">
        <v>230</v>
      </c>
      <c r="I267">
        <v>80</v>
      </c>
      <c r="J267">
        <v>50</v>
      </c>
      <c r="K267" t="s">
        <v>694</v>
      </c>
    </row>
    <row r="268" spans="1:11" x14ac:dyDescent="0.25">
      <c r="A268">
        <v>307</v>
      </c>
      <c r="B268" t="s">
        <v>333</v>
      </c>
      <c r="C268" t="s">
        <v>77</v>
      </c>
      <c r="D268" t="s">
        <v>85</v>
      </c>
      <c r="E268">
        <v>30</v>
      </c>
      <c r="F268">
        <v>40</v>
      </c>
      <c r="G268">
        <v>40</v>
      </c>
      <c r="H268">
        <v>55</v>
      </c>
      <c r="I268">
        <v>55</v>
      </c>
      <c r="J268">
        <v>60</v>
      </c>
      <c r="K268" t="s">
        <v>695</v>
      </c>
    </row>
    <row r="269" spans="1:11" x14ac:dyDescent="0.25">
      <c r="A269">
        <v>308</v>
      </c>
      <c r="B269" t="s">
        <v>334</v>
      </c>
      <c r="C269" t="s">
        <v>77</v>
      </c>
      <c r="D269" t="s">
        <v>85</v>
      </c>
      <c r="E269">
        <v>60</v>
      </c>
      <c r="F269">
        <v>100</v>
      </c>
      <c r="G269">
        <v>80</v>
      </c>
      <c r="H269">
        <v>85</v>
      </c>
      <c r="I269">
        <v>85</v>
      </c>
      <c r="J269">
        <v>100</v>
      </c>
      <c r="K269" t="s">
        <v>695</v>
      </c>
    </row>
    <row r="270" spans="1:11" x14ac:dyDescent="0.25">
      <c r="A270">
        <v>309</v>
      </c>
      <c r="B270" t="s">
        <v>335</v>
      </c>
      <c r="C270" t="s">
        <v>44</v>
      </c>
      <c r="E270">
        <v>40</v>
      </c>
      <c r="F270">
        <v>45</v>
      </c>
      <c r="G270">
        <v>65</v>
      </c>
      <c r="H270">
        <v>40</v>
      </c>
      <c r="I270">
        <v>40</v>
      </c>
      <c r="J270">
        <v>65</v>
      </c>
      <c r="K270" t="s">
        <v>595</v>
      </c>
    </row>
    <row r="271" spans="1:11" x14ac:dyDescent="0.25">
      <c r="A271">
        <v>310</v>
      </c>
      <c r="B271" t="s">
        <v>336</v>
      </c>
      <c r="C271" t="s">
        <v>44</v>
      </c>
      <c r="E271">
        <v>70</v>
      </c>
      <c r="F271">
        <v>75</v>
      </c>
      <c r="G271">
        <v>135</v>
      </c>
      <c r="H271">
        <v>80</v>
      </c>
      <c r="I271">
        <v>80</v>
      </c>
      <c r="J271">
        <v>135</v>
      </c>
      <c r="K271" t="s">
        <v>696</v>
      </c>
    </row>
    <row r="272" spans="1:11" x14ac:dyDescent="0.25">
      <c r="A272">
        <v>311</v>
      </c>
      <c r="B272" t="s">
        <v>337</v>
      </c>
      <c r="C272" t="s">
        <v>44</v>
      </c>
      <c r="E272">
        <v>60</v>
      </c>
      <c r="F272">
        <v>50</v>
      </c>
      <c r="G272">
        <v>85</v>
      </c>
      <c r="H272">
        <v>40</v>
      </c>
      <c r="I272">
        <v>75</v>
      </c>
      <c r="J272">
        <v>95</v>
      </c>
      <c r="K272" t="s">
        <v>697</v>
      </c>
    </row>
    <row r="273" spans="1:11" x14ac:dyDescent="0.25">
      <c r="A273">
        <v>312</v>
      </c>
      <c r="B273" t="s">
        <v>338</v>
      </c>
      <c r="C273" t="s">
        <v>44</v>
      </c>
      <c r="E273">
        <v>60</v>
      </c>
      <c r="F273">
        <v>40</v>
      </c>
      <c r="G273">
        <v>75</v>
      </c>
      <c r="H273">
        <v>50</v>
      </c>
      <c r="I273">
        <v>85</v>
      </c>
      <c r="J273">
        <v>95</v>
      </c>
      <c r="K273" t="s">
        <v>697</v>
      </c>
    </row>
    <row r="274" spans="1:11" x14ac:dyDescent="0.25">
      <c r="A274">
        <v>313</v>
      </c>
      <c r="B274" t="s">
        <v>339</v>
      </c>
      <c r="C274" t="s">
        <v>26</v>
      </c>
      <c r="E274">
        <v>65</v>
      </c>
      <c r="F274">
        <v>73</v>
      </c>
      <c r="G274">
        <v>47</v>
      </c>
      <c r="H274">
        <v>75</v>
      </c>
      <c r="I274">
        <v>85</v>
      </c>
      <c r="J274">
        <v>85</v>
      </c>
      <c r="K274" t="s">
        <v>698</v>
      </c>
    </row>
    <row r="275" spans="1:11" x14ac:dyDescent="0.25">
      <c r="A275">
        <v>314</v>
      </c>
      <c r="B275" t="s">
        <v>340</v>
      </c>
      <c r="C275" t="s">
        <v>26</v>
      </c>
      <c r="E275">
        <v>65</v>
      </c>
      <c r="F275">
        <v>47</v>
      </c>
      <c r="G275">
        <v>73</v>
      </c>
      <c r="H275">
        <v>75</v>
      </c>
      <c r="I275">
        <v>85</v>
      </c>
      <c r="J275">
        <v>85</v>
      </c>
      <c r="K275" t="s">
        <v>698</v>
      </c>
    </row>
    <row r="276" spans="1:11" x14ac:dyDescent="0.25">
      <c r="A276">
        <v>316</v>
      </c>
      <c r="B276" t="s">
        <v>342</v>
      </c>
      <c r="C276" t="s">
        <v>13</v>
      </c>
      <c r="E276">
        <v>70</v>
      </c>
      <c r="F276">
        <v>43</v>
      </c>
      <c r="G276">
        <v>43</v>
      </c>
      <c r="H276">
        <v>53</v>
      </c>
      <c r="I276">
        <v>53</v>
      </c>
      <c r="J276">
        <v>40</v>
      </c>
      <c r="K276" t="s">
        <v>699</v>
      </c>
    </row>
    <row r="277" spans="1:11" x14ac:dyDescent="0.25">
      <c r="A277">
        <v>317</v>
      </c>
      <c r="B277" t="s">
        <v>343</v>
      </c>
      <c r="C277" t="s">
        <v>13</v>
      </c>
      <c r="E277">
        <v>100</v>
      </c>
      <c r="F277">
        <v>73</v>
      </c>
      <c r="G277">
        <v>73</v>
      </c>
      <c r="H277">
        <v>83</v>
      </c>
      <c r="I277">
        <v>83</v>
      </c>
      <c r="J277">
        <v>55</v>
      </c>
      <c r="K277" t="s">
        <v>700</v>
      </c>
    </row>
    <row r="278" spans="1:11" x14ac:dyDescent="0.25">
      <c r="A278">
        <v>318</v>
      </c>
      <c r="B278" t="s">
        <v>344</v>
      </c>
      <c r="C278" t="s">
        <v>22</v>
      </c>
      <c r="D278" t="s">
        <v>37</v>
      </c>
      <c r="E278">
        <v>45</v>
      </c>
      <c r="F278">
        <v>90</v>
      </c>
      <c r="G278">
        <v>65</v>
      </c>
      <c r="H278">
        <v>20</v>
      </c>
      <c r="I278">
        <v>20</v>
      </c>
      <c r="J278">
        <v>65</v>
      </c>
      <c r="K278" t="s">
        <v>701</v>
      </c>
    </row>
    <row r="279" spans="1:11" x14ac:dyDescent="0.25">
      <c r="A279">
        <v>319</v>
      </c>
      <c r="B279" t="s">
        <v>345</v>
      </c>
      <c r="C279" t="s">
        <v>22</v>
      </c>
      <c r="D279" t="s">
        <v>37</v>
      </c>
      <c r="E279">
        <v>70</v>
      </c>
      <c r="F279">
        <v>140</v>
      </c>
      <c r="G279">
        <v>110</v>
      </c>
      <c r="H279">
        <v>70</v>
      </c>
      <c r="I279">
        <v>65</v>
      </c>
      <c r="J279">
        <v>105</v>
      </c>
      <c r="K279" t="s">
        <v>702</v>
      </c>
    </row>
    <row r="280" spans="1:11" x14ac:dyDescent="0.25">
      <c r="A280">
        <v>320</v>
      </c>
      <c r="B280" t="s">
        <v>346</v>
      </c>
      <c r="C280" t="s">
        <v>22</v>
      </c>
      <c r="E280">
        <v>130</v>
      </c>
      <c r="F280">
        <v>70</v>
      </c>
      <c r="G280">
        <v>70</v>
      </c>
      <c r="H280">
        <v>35</v>
      </c>
      <c r="I280">
        <v>35</v>
      </c>
      <c r="J280">
        <v>60</v>
      </c>
      <c r="K280" t="s">
        <v>703</v>
      </c>
    </row>
    <row r="281" spans="1:11" x14ac:dyDescent="0.25">
      <c r="A281">
        <v>321</v>
      </c>
      <c r="B281" t="s">
        <v>347</v>
      </c>
      <c r="C281" t="s">
        <v>22</v>
      </c>
      <c r="E281">
        <v>170</v>
      </c>
      <c r="F281">
        <v>90</v>
      </c>
      <c r="G281">
        <v>90</v>
      </c>
      <c r="H281">
        <v>45</v>
      </c>
      <c r="I281">
        <v>45</v>
      </c>
      <c r="J281">
        <v>60</v>
      </c>
      <c r="K281" t="s">
        <v>704</v>
      </c>
    </row>
    <row r="282" spans="1:11" x14ac:dyDescent="0.25">
      <c r="A282">
        <v>322</v>
      </c>
      <c r="B282" t="s">
        <v>348</v>
      </c>
      <c r="C282" t="s">
        <v>17</v>
      </c>
      <c r="D282" t="s">
        <v>47</v>
      </c>
      <c r="E282">
        <v>60</v>
      </c>
      <c r="F282">
        <v>60</v>
      </c>
      <c r="G282">
        <v>65</v>
      </c>
      <c r="H282">
        <v>40</v>
      </c>
      <c r="I282">
        <v>45</v>
      </c>
      <c r="J282">
        <v>35</v>
      </c>
      <c r="K282" t="s">
        <v>705</v>
      </c>
    </row>
    <row r="283" spans="1:11" x14ac:dyDescent="0.25">
      <c r="A283">
        <v>323</v>
      </c>
      <c r="B283" t="s">
        <v>349</v>
      </c>
      <c r="C283" t="s">
        <v>17</v>
      </c>
      <c r="D283" t="s">
        <v>47</v>
      </c>
      <c r="E283">
        <v>70</v>
      </c>
      <c r="F283">
        <v>120</v>
      </c>
      <c r="G283">
        <v>145</v>
      </c>
      <c r="H283">
        <v>100</v>
      </c>
      <c r="I283">
        <v>105</v>
      </c>
      <c r="J283">
        <v>20</v>
      </c>
      <c r="K283" t="s">
        <v>706</v>
      </c>
    </row>
    <row r="284" spans="1:11" x14ac:dyDescent="0.25">
      <c r="A284">
        <v>324</v>
      </c>
      <c r="B284" t="s">
        <v>350</v>
      </c>
      <c r="C284" t="s">
        <v>17</v>
      </c>
      <c r="E284">
        <v>70</v>
      </c>
      <c r="F284">
        <v>85</v>
      </c>
      <c r="G284">
        <v>85</v>
      </c>
      <c r="H284">
        <v>140</v>
      </c>
      <c r="I284">
        <v>70</v>
      </c>
      <c r="J284">
        <v>20</v>
      </c>
      <c r="K284" t="s">
        <v>707</v>
      </c>
    </row>
    <row r="285" spans="1:11" x14ac:dyDescent="0.25">
      <c r="A285">
        <v>325</v>
      </c>
      <c r="B285" t="s">
        <v>351</v>
      </c>
      <c r="C285" t="s">
        <v>85</v>
      </c>
      <c r="E285">
        <v>60</v>
      </c>
      <c r="F285">
        <v>25</v>
      </c>
      <c r="G285">
        <v>70</v>
      </c>
      <c r="H285">
        <v>35</v>
      </c>
      <c r="I285">
        <v>80</v>
      </c>
      <c r="J285">
        <v>60</v>
      </c>
      <c r="K285" t="s">
        <v>708</v>
      </c>
    </row>
    <row r="286" spans="1:11" x14ac:dyDescent="0.25">
      <c r="A286">
        <v>326</v>
      </c>
      <c r="B286" t="s">
        <v>352</v>
      </c>
      <c r="C286" t="s">
        <v>85</v>
      </c>
      <c r="E286">
        <v>80</v>
      </c>
      <c r="F286">
        <v>45</v>
      </c>
      <c r="G286">
        <v>90</v>
      </c>
      <c r="H286">
        <v>65</v>
      </c>
      <c r="I286">
        <v>110</v>
      </c>
      <c r="J286">
        <v>80</v>
      </c>
      <c r="K286" t="s">
        <v>709</v>
      </c>
    </row>
    <row r="287" spans="1:11" x14ac:dyDescent="0.25">
      <c r="A287">
        <v>327</v>
      </c>
      <c r="B287" t="s">
        <v>353</v>
      </c>
      <c r="C287" t="s">
        <v>33</v>
      </c>
      <c r="E287">
        <v>60</v>
      </c>
      <c r="F287">
        <v>60</v>
      </c>
      <c r="G287">
        <v>60</v>
      </c>
      <c r="H287">
        <v>60</v>
      </c>
      <c r="I287">
        <v>60</v>
      </c>
      <c r="J287">
        <v>60</v>
      </c>
      <c r="K287" t="s">
        <v>710</v>
      </c>
    </row>
    <row r="288" spans="1:11" x14ac:dyDescent="0.25">
      <c r="A288">
        <v>328</v>
      </c>
      <c r="B288" t="s">
        <v>354</v>
      </c>
      <c r="C288" t="s">
        <v>47</v>
      </c>
      <c r="E288">
        <v>45</v>
      </c>
      <c r="F288">
        <v>100</v>
      </c>
      <c r="G288">
        <v>45</v>
      </c>
      <c r="H288">
        <v>45</v>
      </c>
      <c r="I288">
        <v>45</v>
      </c>
      <c r="J288">
        <v>10</v>
      </c>
      <c r="K288" t="s">
        <v>711</v>
      </c>
    </row>
    <row r="289" spans="1:11" x14ac:dyDescent="0.25">
      <c r="A289">
        <v>329</v>
      </c>
      <c r="B289" t="s">
        <v>355</v>
      </c>
      <c r="C289" t="s">
        <v>47</v>
      </c>
      <c r="D289" t="s">
        <v>173</v>
      </c>
      <c r="E289">
        <v>50</v>
      </c>
      <c r="F289">
        <v>70</v>
      </c>
      <c r="G289">
        <v>50</v>
      </c>
      <c r="H289">
        <v>50</v>
      </c>
      <c r="I289">
        <v>50</v>
      </c>
      <c r="J289">
        <v>70</v>
      </c>
      <c r="K289" t="s">
        <v>712</v>
      </c>
    </row>
    <row r="290" spans="1:11" x14ac:dyDescent="0.25">
      <c r="A290">
        <v>330</v>
      </c>
      <c r="B290" t="s">
        <v>356</v>
      </c>
      <c r="C290" t="s">
        <v>47</v>
      </c>
      <c r="D290" t="s">
        <v>173</v>
      </c>
      <c r="E290">
        <v>80</v>
      </c>
      <c r="F290">
        <v>100</v>
      </c>
      <c r="G290">
        <v>80</v>
      </c>
      <c r="H290">
        <v>80</v>
      </c>
      <c r="I290">
        <v>80</v>
      </c>
      <c r="J290">
        <v>100</v>
      </c>
      <c r="K290" t="s">
        <v>618</v>
      </c>
    </row>
    <row r="291" spans="1:11" x14ac:dyDescent="0.25">
      <c r="A291">
        <v>331</v>
      </c>
      <c r="B291" t="s">
        <v>357</v>
      </c>
      <c r="C291" t="s">
        <v>12</v>
      </c>
      <c r="E291">
        <v>50</v>
      </c>
      <c r="F291">
        <v>85</v>
      </c>
      <c r="G291">
        <v>85</v>
      </c>
      <c r="H291">
        <v>40</v>
      </c>
      <c r="I291">
        <v>40</v>
      </c>
      <c r="J291">
        <v>35</v>
      </c>
      <c r="K291" t="s">
        <v>713</v>
      </c>
    </row>
    <row r="292" spans="1:11" x14ac:dyDescent="0.25">
      <c r="A292">
        <v>332</v>
      </c>
      <c r="B292" t="s">
        <v>358</v>
      </c>
      <c r="C292" t="s">
        <v>12</v>
      </c>
      <c r="D292" t="s">
        <v>37</v>
      </c>
      <c r="E292">
        <v>70</v>
      </c>
      <c r="F292">
        <v>115</v>
      </c>
      <c r="G292">
        <v>115</v>
      </c>
      <c r="H292">
        <v>60</v>
      </c>
      <c r="I292">
        <v>60</v>
      </c>
      <c r="J292">
        <v>55</v>
      </c>
      <c r="K292" t="s">
        <v>714</v>
      </c>
    </row>
    <row r="293" spans="1:11" x14ac:dyDescent="0.25">
      <c r="A293">
        <v>333</v>
      </c>
      <c r="B293" t="s">
        <v>359</v>
      </c>
      <c r="C293" t="s">
        <v>33</v>
      </c>
      <c r="D293" t="s">
        <v>20</v>
      </c>
      <c r="E293">
        <v>45</v>
      </c>
      <c r="F293">
        <v>40</v>
      </c>
      <c r="G293">
        <v>40</v>
      </c>
      <c r="H293">
        <v>60</v>
      </c>
      <c r="I293">
        <v>75</v>
      </c>
      <c r="J293">
        <v>50</v>
      </c>
      <c r="K293" t="s">
        <v>715</v>
      </c>
    </row>
    <row r="294" spans="1:11" x14ac:dyDescent="0.25">
      <c r="A294">
        <v>334</v>
      </c>
      <c r="B294" t="s">
        <v>360</v>
      </c>
      <c r="C294" t="s">
        <v>173</v>
      </c>
      <c r="D294" t="s">
        <v>20</v>
      </c>
      <c r="E294">
        <v>75</v>
      </c>
      <c r="F294">
        <v>110</v>
      </c>
      <c r="G294">
        <v>110</v>
      </c>
      <c r="H294">
        <v>110</v>
      </c>
      <c r="I294">
        <v>105</v>
      </c>
      <c r="J294">
        <v>80</v>
      </c>
      <c r="K294" t="s">
        <v>716</v>
      </c>
    </row>
    <row r="295" spans="1:11" x14ac:dyDescent="0.25">
      <c r="A295">
        <v>335</v>
      </c>
      <c r="B295" t="s">
        <v>361</v>
      </c>
      <c r="C295" t="s">
        <v>33</v>
      </c>
      <c r="E295">
        <v>73</v>
      </c>
      <c r="F295">
        <v>115</v>
      </c>
      <c r="G295">
        <v>60</v>
      </c>
      <c r="H295">
        <v>60</v>
      </c>
      <c r="I295">
        <v>60</v>
      </c>
      <c r="J295">
        <v>90</v>
      </c>
      <c r="K295" t="s">
        <v>717</v>
      </c>
    </row>
    <row r="296" spans="1:11" x14ac:dyDescent="0.25">
      <c r="A296">
        <v>336</v>
      </c>
      <c r="B296" t="s">
        <v>362</v>
      </c>
      <c r="C296" t="s">
        <v>13</v>
      </c>
      <c r="E296">
        <v>73</v>
      </c>
      <c r="F296">
        <v>100</v>
      </c>
      <c r="G296">
        <v>100</v>
      </c>
      <c r="H296">
        <v>60</v>
      </c>
      <c r="I296">
        <v>60</v>
      </c>
      <c r="J296">
        <v>65</v>
      </c>
      <c r="K296" t="s">
        <v>718</v>
      </c>
    </row>
    <row r="297" spans="1:11" x14ac:dyDescent="0.25">
      <c r="A297">
        <v>337</v>
      </c>
      <c r="B297" t="s">
        <v>363</v>
      </c>
      <c r="C297" t="s">
        <v>97</v>
      </c>
      <c r="D297" t="s">
        <v>85</v>
      </c>
      <c r="E297">
        <v>90</v>
      </c>
      <c r="F297">
        <v>55</v>
      </c>
      <c r="G297">
        <v>95</v>
      </c>
      <c r="H297">
        <v>65</v>
      </c>
      <c r="I297">
        <v>85</v>
      </c>
      <c r="J297">
        <v>70</v>
      </c>
      <c r="K297" t="s">
        <v>719</v>
      </c>
    </row>
    <row r="298" spans="1:11" x14ac:dyDescent="0.25">
      <c r="A298">
        <v>338</v>
      </c>
      <c r="B298" t="s">
        <v>364</v>
      </c>
      <c r="C298" t="s">
        <v>97</v>
      </c>
      <c r="D298" t="s">
        <v>85</v>
      </c>
      <c r="E298">
        <v>90</v>
      </c>
      <c r="F298">
        <v>95</v>
      </c>
      <c r="G298">
        <v>55</v>
      </c>
      <c r="H298">
        <v>85</v>
      </c>
      <c r="I298">
        <v>65</v>
      </c>
      <c r="J298">
        <v>70</v>
      </c>
      <c r="K298" t="s">
        <v>719</v>
      </c>
    </row>
    <row r="299" spans="1:11" x14ac:dyDescent="0.25">
      <c r="A299">
        <v>339</v>
      </c>
      <c r="B299" t="s">
        <v>365</v>
      </c>
      <c r="C299" t="s">
        <v>22</v>
      </c>
      <c r="D299" t="s">
        <v>47</v>
      </c>
      <c r="E299">
        <v>50</v>
      </c>
      <c r="F299">
        <v>48</v>
      </c>
      <c r="G299">
        <v>46</v>
      </c>
      <c r="H299">
        <v>43</v>
      </c>
      <c r="I299">
        <v>41</v>
      </c>
      <c r="J299">
        <v>60</v>
      </c>
      <c r="K299" t="s">
        <v>720</v>
      </c>
    </row>
    <row r="300" spans="1:11" x14ac:dyDescent="0.25">
      <c r="A300">
        <v>340</v>
      </c>
      <c r="B300" t="s">
        <v>366</v>
      </c>
      <c r="C300" t="s">
        <v>22</v>
      </c>
      <c r="D300" t="s">
        <v>47</v>
      </c>
      <c r="E300">
        <v>110</v>
      </c>
      <c r="F300">
        <v>78</v>
      </c>
      <c r="G300">
        <v>76</v>
      </c>
      <c r="H300">
        <v>73</v>
      </c>
      <c r="I300">
        <v>71</v>
      </c>
      <c r="J300">
        <v>60</v>
      </c>
      <c r="K300" t="s">
        <v>720</v>
      </c>
    </row>
    <row r="301" spans="1:11" x14ac:dyDescent="0.25">
      <c r="A301">
        <v>341</v>
      </c>
      <c r="B301" t="s">
        <v>367</v>
      </c>
      <c r="C301" t="s">
        <v>22</v>
      </c>
      <c r="E301">
        <v>43</v>
      </c>
      <c r="F301">
        <v>80</v>
      </c>
      <c r="G301">
        <v>50</v>
      </c>
      <c r="H301">
        <v>65</v>
      </c>
      <c r="I301">
        <v>35</v>
      </c>
      <c r="J301">
        <v>35</v>
      </c>
      <c r="K301" t="s">
        <v>721</v>
      </c>
    </row>
    <row r="302" spans="1:11" x14ac:dyDescent="0.25">
      <c r="A302">
        <v>342</v>
      </c>
      <c r="B302" t="s">
        <v>368</v>
      </c>
      <c r="C302" t="s">
        <v>22</v>
      </c>
      <c r="D302" t="s">
        <v>37</v>
      </c>
      <c r="E302">
        <v>63</v>
      </c>
      <c r="F302">
        <v>120</v>
      </c>
      <c r="G302">
        <v>90</v>
      </c>
      <c r="H302">
        <v>85</v>
      </c>
      <c r="I302">
        <v>55</v>
      </c>
      <c r="J302">
        <v>55</v>
      </c>
      <c r="K302" t="s">
        <v>722</v>
      </c>
    </row>
    <row r="303" spans="1:11" x14ac:dyDescent="0.25">
      <c r="A303">
        <v>343</v>
      </c>
      <c r="B303" t="s">
        <v>369</v>
      </c>
      <c r="C303" t="s">
        <v>47</v>
      </c>
      <c r="D303" t="s">
        <v>85</v>
      </c>
      <c r="E303">
        <v>40</v>
      </c>
      <c r="F303">
        <v>40</v>
      </c>
      <c r="G303">
        <v>40</v>
      </c>
      <c r="H303">
        <v>55</v>
      </c>
      <c r="I303">
        <v>70</v>
      </c>
      <c r="J303">
        <v>55</v>
      </c>
      <c r="K303" t="s">
        <v>723</v>
      </c>
    </row>
    <row r="304" spans="1:11" x14ac:dyDescent="0.25">
      <c r="A304">
        <v>344</v>
      </c>
      <c r="B304" t="s">
        <v>370</v>
      </c>
      <c r="C304" t="s">
        <v>47</v>
      </c>
      <c r="D304" t="s">
        <v>85</v>
      </c>
      <c r="E304">
        <v>60</v>
      </c>
      <c r="F304">
        <v>70</v>
      </c>
      <c r="G304">
        <v>70</v>
      </c>
      <c r="H304">
        <v>105</v>
      </c>
      <c r="I304">
        <v>120</v>
      </c>
      <c r="J304">
        <v>75</v>
      </c>
      <c r="K304" t="s">
        <v>723</v>
      </c>
    </row>
    <row r="305" spans="1:11" x14ac:dyDescent="0.25">
      <c r="A305">
        <v>345</v>
      </c>
      <c r="B305" t="s">
        <v>371</v>
      </c>
      <c r="C305" t="s">
        <v>97</v>
      </c>
      <c r="D305" t="s">
        <v>12</v>
      </c>
      <c r="E305">
        <v>66</v>
      </c>
      <c r="F305">
        <v>41</v>
      </c>
      <c r="G305">
        <v>61</v>
      </c>
      <c r="H305">
        <v>77</v>
      </c>
      <c r="I305">
        <v>87</v>
      </c>
      <c r="J305">
        <v>23</v>
      </c>
      <c r="K305" t="s">
        <v>724</v>
      </c>
    </row>
    <row r="306" spans="1:11" x14ac:dyDescent="0.25">
      <c r="A306">
        <v>346</v>
      </c>
      <c r="B306" t="s">
        <v>372</v>
      </c>
      <c r="C306" t="s">
        <v>97</v>
      </c>
      <c r="D306" t="s">
        <v>12</v>
      </c>
      <c r="E306">
        <v>86</v>
      </c>
      <c r="F306">
        <v>81</v>
      </c>
      <c r="G306">
        <v>81</v>
      </c>
      <c r="H306">
        <v>97</v>
      </c>
      <c r="I306">
        <v>107</v>
      </c>
      <c r="J306">
        <v>43</v>
      </c>
      <c r="K306" t="s">
        <v>725</v>
      </c>
    </row>
    <row r="307" spans="1:11" x14ac:dyDescent="0.25">
      <c r="A307">
        <v>347</v>
      </c>
      <c r="B307" t="s">
        <v>373</v>
      </c>
      <c r="C307" t="s">
        <v>97</v>
      </c>
      <c r="D307" t="s">
        <v>26</v>
      </c>
      <c r="E307">
        <v>45</v>
      </c>
      <c r="F307">
        <v>95</v>
      </c>
      <c r="G307">
        <v>40</v>
      </c>
      <c r="H307">
        <v>50</v>
      </c>
      <c r="I307">
        <v>50</v>
      </c>
      <c r="J307">
        <v>75</v>
      </c>
      <c r="K307" t="s">
        <v>726</v>
      </c>
    </row>
    <row r="308" spans="1:11" x14ac:dyDescent="0.25">
      <c r="A308">
        <v>348</v>
      </c>
      <c r="B308" t="s">
        <v>374</v>
      </c>
      <c r="C308" t="s">
        <v>97</v>
      </c>
      <c r="D308" t="s">
        <v>26</v>
      </c>
      <c r="E308">
        <v>75</v>
      </c>
      <c r="F308">
        <v>125</v>
      </c>
      <c r="G308">
        <v>70</v>
      </c>
      <c r="H308">
        <v>100</v>
      </c>
      <c r="I308">
        <v>80</v>
      </c>
      <c r="J308">
        <v>45</v>
      </c>
      <c r="K308" t="s">
        <v>727</v>
      </c>
    </row>
    <row r="309" spans="1:11" x14ac:dyDescent="0.25">
      <c r="A309">
        <v>349</v>
      </c>
      <c r="B309" t="s">
        <v>375</v>
      </c>
      <c r="C309" t="s">
        <v>22</v>
      </c>
      <c r="E309">
        <v>20</v>
      </c>
      <c r="F309">
        <v>15</v>
      </c>
      <c r="G309">
        <v>10</v>
      </c>
      <c r="H309">
        <v>20</v>
      </c>
      <c r="I309">
        <v>55</v>
      </c>
      <c r="J309">
        <v>80</v>
      </c>
      <c r="K309" t="s">
        <v>592</v>
      </c>
    </row>
    <row r="310" spans="1:11" x14ac:dyDescent="0.25">
      <c r="A310">
        <v>350</v>
      </c>
      <c r="B310" t="s">
        <v>376</v>
      </c>
      <c r="C310" t="s">
        <v>22</v>
      </c>
      <c r="E310">
        <v>95</v>
      </c>
      <c r="F310">
        <v>60</v>
      </c>
      <c r="G310">
        <v>100</v>
      </c>
      <c r="H310">
        <v>79</v>
      </c>
      <c r="I310">
        <v>125</v>
      </c>
      <c r="J310">
        <v>81</v>
      </c>
      <c r="K310" t="s">
        <v>728</v>
      </c>
    </row>
    <row r="311" spans="1:11" x14ac:dyDescent="0.25">
      <c r="A311">
        <v>351</v>
      </c>
      <c r="B311" t="s">
        <v>377</v>
      </c>
      <c r="C311" t="s">
        <v>33</v>
      </c>
      <c r="E311">
        <v>70</v>
      </c>
      <c r="F311">
        <v>70</v>
      </c>
      <c r="G311">
        <v>70</v>
      </c>
      <c r="H311">
        <v>70</v>
      </c>
      <c r="I311">
        <v>70</v>
      </c>
      <c r="J311">
        <v>70</v>
      </c>
      <c r="K311" t="s">
        <v>729</v>
      </c>
    </row>
    <row r="312" spans="1:11" x14ac:dyDescent="0.25">
      <c r="A312">
        <v>352</v>
      </c>
      <c r="B312" t="s">
        <v>378</v>
      </c>
      <c r="C312" t="s">
        <v>33</v>
      </c>
      <c r="E312">
        <v>60</v>
      </c>
      <c r="F312">
        <v>90</v>
      </c>
      <c r="G312">
        <v>60</v>
      </c>
      <c r="H312">
        <v>70</v>
      </c>
      <c r="I312">
        <v>120</v>
      </c>
      <c r="J312">
        <v>40</v>
      </c>
      <c r="K312" t="s">
        <v>730</v>
      </c>
    </row>
    <row r="313" spans="1:11" x14ac:dyDescent="0.25">
      <c r="A313">
        <v>353</v>
      </c>
      <c r="B313" t="s">
        <v>379</v>
      </c>
      <c r="C313" t="s">
        <v>117</v>
      </c>
      <c r="E313">
        <v>44</v>
      </c>
      <c r="F313">
        <v>75</v>
      </c>
      <c r="G313">
        <v>63</v>
      </c>
      <c r="H313">
        <v>35</v>
      </c>
      <c r="I313">
        <v>33</v>
      </c>
      <c r="J313">
        <v>45</v>
      </c>
      <c r="K313" t="s">
        <v>731</v>
      </c>
    </row>
    <row r="314" spans="1:11" x14ac:dyDescent="0.25">
      <c r="A314">
        <v>354</v>
      </c>
      <c r="B314" t="s">
        <v>380</v>
      </c>
      <c r="C314" t="s">
        <v>117</v>
      </c>
      <c r="E314">
        <v>64</v>
      </c>
      <c r="F314">
        <v>165</v>
      </c>
      <c r="G314">
        <v>93</v>
      </c>
      <c r="H314">
        <v>75</v>
      </c>
      <c r="I314">
        <v>83</v>
      </c>
      <c r="J314">
        <v>75</v>
      </c>
      <c r="K314" t="s">
        <v>732</v>
      </c>
    </row>
    <row r="315" spans="1:11" x14ac:dyDescent="0.25">
      <c r="A315">
        <v>357</v>
      </c>
      <c r="B315" t="s">
        <v>383</v>
      </c>
      <c r="C315" t="s">
        <v>12</v>
      </c>
      <c r="D315" t="s">
        <v>20</v>
      </c>
      <c r="E315">
        <v>99</v>
      </c>
      <c r="F315">
        <v>68</v>
      </c>
      <c r="G315">
        <v>72</v>
      </c>
      <c r="H315">
        <v>83</v>
      </c>
      <c r="I315">
        <v>87</v>
      </c>
      <c r="J315">
        <v>51</v>
      </c>
      <c r="K315" t="s">
        <v>733</v>
      </c>
    </row>
    <row r="316" spans="1:11" x14ac:dyDescent="0.25">
      <c r="A316">
        <v>360</v>
      </c>
      <c r="B316" t="s">
        <v>386</v>
      </c>
      <c r="C316" t="s">
        <v>85</v>
      </c>
      <c r="E316">
        <v>95</v>
      </c>
      <c r="F316">
        <v>23</v>
      </c>
      <c r="G316">
        <v>23</v>
      </c>
      <c r="H316">
        <v>48</v>
      </c>
      <c r="I316">
        <v>48</v>
      </c>
      <c r="J316">
        <v>23</v>
      </c>
      <c r="K316" t="s">
        <v>734</v>
      </c>
    </row>
    <row r="317" spans="1:11" x14ac:dyDescent="0.25">
      <c r="A317">
        <v>366</v>
      </c>
      <c r="B317" t="s">
        <v>392</v>
      </c>
      <c r="C317" t="s">
        <v>22</v>
      </c>
      <c r="E317">
        <v>35</v>
      </c>
      <c r="F317">
        <v>64</v>
      </c>
      <c r="G317">
        <v>74</v>
      </c>
      <c r="H317">
        <v>85</v>
      </c>
      <c r="I317">
        <v>55</v>
      </c>
      <c r="J317">
        <v>32</v>
      </c>
      <c r="K317" t="s">
        <v>567</v>
      </c>
    </row>
    <row r="318" spans="1:11" x14ac:dyDescent="0.25">
      <c r="A318">
        <v>367</v>
      </c>
      <c r="B318" t="s">
        <v>393</v>
      </c>
      <c r="C318" t="s">
        <v>22</v>
      </c>
      <c r="E318">
        <v>55</v>
      </c>
      <c r="F318">
        <v>104</v>
      </c>
      <c r="G318">
        <v>94</v>
      </c>
      <c r="H318">
        <v>105</v>
      </c>
      <c r="I318">
        <v>75</v>
      </c>
      <c r="J318">
        <v>52</v>
      </c>
      <c r="K318" t="s">
        <v>735</v>
      </c>
    </row>
    <row r="319" spans="1:11" x14ac:dyDescent="0.25">
      <c r="A319">
        <v>368</v>
      </c>
      <c r="B319" t="s">
        <v>394</v>
      </c>
      <c r="C319" t="s">
        <v>22</v>
      </c>
      <c r="E319">
        <v>55</v>
      </c>
      <c r="F319">
        <v>84</v>
      </c>
      <c r="G319">
        <v>114</v>
      </c>
      <c r="H319">
        <v>105</v>
      </c>
      <c r="I319">
        <v>75</v>
      </c>
      <c r="J319">
        <v>52</v>
      </c>
      <c r="K319" t="s">
        <v>736</v>
      </c>
    </row>
    <row r="320" spans="1:11" x14ac:dyDescent="0.25">
      <c r="A320">
        <v>369</v>
      </c>
      <c r="B320" t="s">
        <v>395</v>
      </c>
      <c r="C320" t="s">
        <v>22</v>
      </c>
      <c r="D320" t="s">
        <v>97</v>
      </c>
      <c r="E320">
        <v>100</v>
      </c>
      <c r="F320">
        <v>90</v>
      </c>
      <c r="G320">
        <v>45</v>
      </c>
      <c r="H320">
        <v>130</v>
      </c>
      <c r="I320">
        <v>65</v>
      </c>
      <c r="J320">
        <v>55</v>
      </c>
      <c r="K320" t="s">
        <v>737</v>
      </c>
    </row>
    <row r="321" spans="1:11" x14ac:dyDescent="0.25">
      <c r="A321">
        <v>370</v>
      </c>
      <c r="B321" t="s">
        <v>396</v>
      </c>
      <c r="C321" t="s">
        <v>22</v>
      </c>
      <c r="E321">
        <v>43</v>
      </c>
      <c r="F321">
        <v>30</v>
      </c>
      <c r="G321">
        <v>40</v>
      </c>
      <c r="H321">
        <v>55</v>
      </c>
      <c r="I321">
        <v>65</v>
      </c>
      <c r="J321">
        <v>97</v>
      </c>
      <c r="K321" t="s">
        <v>738</v>
      </c>
    </row>
    <row r="322" spans="1:11" x14ac:dyDescent="0.25">
      <c r="A322">
        <v>371</v>
      </c>
      <c r="B322" t="s">
        <v>397</v>
      </c>
      <c r="C322" t="s">
        <v>173</v>
      </c>
      <c r="E322">
        <v>45</v>
      </c>
      <c r="F322">
        <v>75</v>
      </c>
      <c r="G322">
        <v>40</v>
      </c>
      <c r="H322">
        <v>60</v>
      </c>
      <c r="I322">
        <v>30</v>
      </c>
      <c r="J322">
        <v>50</v>
      </c>
      <c r="K322" t="s">
        <v>739</v>
      </c>
    </row>
    <row r="323" spans="1:11" x14ac:dyDescent="0.25">
      <c r="A323">
        <v>372</v>
      </c>
      <c r="B323" t="s">
        <v>398</v>
      </c>
      <c r="C323" t="s">
        <v>173</v>
      </c>
      <c r="E323">
        <v>65</v>
      </c>
      <c r="F323">
        <v>95</v>
      </c>
      <c r="G323">
        <v>60</v>
      </c>
      <c r="H323">
        <v>100</v>
      </c>
      <c r="I323">
        <v>50</v>
      </c>
      <c r="J323">
        <v>50</v>
      </c>
      <c r="K323" t="s">
        <v>740</v>
      </c>
    </row>
    <row r="324" spans="1:11" x14ac:dyDescent="0.25">
      <c r="A324">
        <v>373</v>
      </c>
      <c r="B324" t="s">
        <v>399</v>
      </c>
      <c r="C324" t="s">
        <v>173</v>
      </c>
      <c r="D324" t="s">
        <v>20</v>
      </c>
      <c r="E324">
        <v>95</v>
      </c>
      <c r="F324">
        <v>145</v>
      </c>
      <c r="G324">
        <v>120</v>
      </c>
      <c r="H324">
        <v>130</v>
      </c>
      <c r="I324">
        <v>90</v>
      </c>
      <c r="J324">
        <v>120</v>
      </c>
      <c r="K324" t="s">
        <v>583</v>
      </c>
    </row>
    <row r="325" spans="1:11" x14ac:dyDescent="0.25">
      <c r="A325">
        <v>374</v>
      </c>
      <c r="B325" t="s">
        <v>400</v>
      </c>
      <c r="C325" t="s">
        <v>105</v>
      </c>
      <c r="D325" t="s">
        <v>85</v>
      </c>
      <c r="E325">
        <v>40</v>
      </c>
      <c r="F325">
        <v>55</v>
      </c>
      <c r="G325">
        <v>35</v>
      </c>
      <c r="H325">
        <v>80</v>
      </c>
      <c r="I325">
        <v>60</v>
      </c>
      <c r="J325">
        <v>30</v>
      </c>
      <c r="K325" t="s">
        <v>741</v>
      </c>
    </row>
    <row r="326" spans="1:11" x14ac:dyDescent="0.25">
      <c r="A326">
        <v>375</v>
      </c>
      <c r="B326" t="s">
        <v>401</v>
      </c>
      <c r="C326" t="s">
        <v>105</v>
      </c>
      <c r="D326" t="s">
        <v>85</v>
      </c>
      <c r="E326">
        <v>60</v>
      </c>
      <c r="F326">
        <v>75</v>
      </c>
      <c r="G326">
        <v>55</v>
      </c>
      <c r="H326">
        <v>100</v>
      </c>
      <c r="I326">
        <v>80</v>
      </c>
      <c r="J326">
        <v>50</v>
      </c>
      <c r="K326" t="s">
        <v>742</v>
      </c>
    </row>
    <row r="327" spans="1:11" x14ac:dyDescent="0.25">
      <c r="A327">
        <v>376</v>
      </c>
      <c r="B327" t="s">
        <v>402</v>
      </c>
      <c r="C327" t="s">
        <v>105</v>
      </c>
      <c r="D327" t="s">
        <v>85</v>
      </c>
      <c r="E327">
        <v>80</v>
      </c>
      <c r="F327">
        <v>145</v>
      </c>
      <c r="G327">
        <v>105</v>
      </c>
      <c r="H327">
        <v>150</v>
      </c>
      <c r="I327">
        <v>110</v>
      </c>
      <c r="J327">
        <v>110</v>
      </c>
      <c r="K327" t="s">
        <v>743</v>
      </c>
    </row>
    <row r="328" spans="1:11" x14ac:dyDescent="0.25">
      <c r="A328">
        <v>380</v>
      </c>
      <c r="B328" t="s">
        <v>406</v>
      </c>
      <c r="C328" t="s">
        <v>173</v>
      </c>
      <c r="D328" t="s">
        <v>85</v>
      </c>
      <c r="E328">
        <v>80</v>
      </c>
      <c r="F328">
        <v>100</v>
      </c>
      <c r="G328">
        <v>140</v>
      </c>
      <c r="H328">
        <v>120</v>
      </c>
      <c r="I328">
        <v>150</v>
      </c>
      <c r="J328">
        <v>110</v>
      </c>
      <c r="K328" t="s">
        <v>744</v>
      </c>
    </row>
    <row r="329" spans="1:11" x14ac:dyDescent="0.25">
      <c r="A329">
        <v>381</v>
      </c>
      <c r="B329" t="s">
        <v>407</v>
      </c>
      <c r="C329" t="s">
        <v>173</v>
      </c>
      <c r="D329" t="s">
        <v>85</v>
      </c>
      <c r="E329">
        <v>80</v>
      </c>
      <c r="F329">
        <v>130</v>
      </c>
      <c r="G329">
        <v>160</v>
      </c>
      <c r="H329">
        <v>100</v>
      </c>
      <c r="I329">
        <v>120</v>
      </c>
      <c r="J329">
        <v>110</v>
      </c>
      <c r="K329" t="s">
        <v>744</v>
      </c>
    </row>
    <row r="330" spans="1:11" x14ac:dyDescent="0.25">
      <c r="A330">
        <v>382</v>
      </c>
      <c r="B330" t="s">
        <v>408</v>
      </c>
      <c r="C330" t="s">
        <v>22</v>
      </c>
      <c r="E330">
        <v>100</v>
      </c>
      <c r="F330">
        <v>150</v>
      </c>
      <c r="G330">
        <v>180</v>
      </c>
      <c r="H330">
        <v>90</v>
      </c>
      <c r="I330">
        <v>160</v>
      </c>
      <c r="J330">
        <v>90</v>
      </c>
      <c r="K330" t="s">
        <v>745</v>
      </c>
    </row>
    <row r="331" spans="1:11" x14ac:dyDescent="0.25">
      <c r="A331">
        <v>383</v>
      </c>
      <c r="B331" t="s">
        <v>409</v>
      </c>
      <c r="C331" t="s">
        <v>47</v>
      </c>
      <c r="E331">
        <v>100</v>
      </c>
      <c r="F331">
        <v>180</v>
      </c>
      <c r="G331">
        <v>150</v>
      </c>
      <c r="H331">
        <v>160</v>
      </c>
      <c r="I331">
        <v>90</v>
      </c>
      <c r="J331">
        <v>90</v>
      </c>
      <c r="K331" t="s">
        <v>746</v>
      </c>
    </row>
    <row r="332" spans="1:11" x14ac:dyDescent="0.25">
      <c r="A332">
        <v>384</v>
      </c>
      <c r="B332" t="s">
        <v>410</v>
      </c>
      <c r="C332" t="s">
        <v>173</v>
      </c>
      <c r="D332" t="s">
        <v>20</v>
      </c>
      <c r="E332">
        <v>105</v>
      </c>
      <c r="F332">
        <v>180</v>
      </c>
      <c r="G332">
        <v>180</v>
      </c>
      <c r="H332">
        <v>100</v>
      </c>
      <c r="I332">
        <v>100</v>
      </c>
      <c r="J332">
        <v>115</v>
      </c>
      <c r="K332" t="s">
        <v>747</v>
      </c>
    </row>
    <row r="333" spans="1:11" x14ac:dyDescent="0.25">
      <c r="A333">
        <v>385</v>
      </c>
      <c r="B333" t="s">
        <v>411</v>
      </c>
      <c r="C333" t="s">
        <v>105</v>
      </c>
      <c r="D333" t="s">
        <v>85</v>
      </c>
      <c r="E333">
        <v>100</v>
      </c>
      <c r="F333">
        <v>100</v>
      </c>
      <c r="G333">
        <v>100</v>
      </c>
      <c r="H333">
        <v>100</v>
      </c>
      <c r="I333">
        <v>100</v>
      </c>
      <c r="J333">
        <v>100</v>
      </c>
      <c r="K333" t="s">
        <v>748</v>
      </c>
    </row>
    <row r="334" spans="1:11" x14ac:dyDescent="0.25">
      <c r="A334">
        <v>386</v>
      </c>
      <c r="B334" t="s">
        <v>412</v>
      </c>
      <c r="C334" t="s">
        <v>85</v>
      </c>
      <c r="E334">
        <v>50</v>
      </c>
      <c r="F334">
        <v>95</v>
      </c>
      <c r="G334">
        <v>95</v>
      </c>
      <c r="H334">
        <v>90</v>
      </c>
      <c r="I334">
        <v>90</v>
      </c>
      <c r="J334">
        <v>180</v>
      </c>
      <c r="K334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2021-04-25T21:23:12Z</dcterms:modified>
</cp:coreProperties>
</file>