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Documents\Tabletop Simulator\pokemon-legends\"/>
    </mc:Choice>
  </mc:AlternateContent>
  <xr:revisionPtr revIDLastSave="0" documentId="13_ncr:1_{2CF37CD3-2F63-4448-8D8A-F4566E80EF63}" xr6:coauthVersionLast="46" xr6:coauthVersionMax="46" xr10:uidLastSave="{00000000-0000-0000-0000-000000000000}"/>
  <bookViews>
    <workbookView xWindow="-13215" yWindow="10290" windowWidth="21600" windowHeight="15555" activeTab="1" xr2:uid="{00000000-000D-0000-FFFF-FFFF00000000}"/>
  </bookViews>
  <sheets>
    <sheet name="sinnoh" sheetId="1" r:id="rId1"/>
    <sheet name="overview" sheetId="3" r:id="rId2"/>
    <sheet name="othe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04" i="1" l="1"/>
  <c r="Z205" i="1"/>
  <c r="Z206" i="1"/>
  <c r="Y204" i="1"/>
  <c r="Y205" i="1"/>
  <c r="W204" i="1"/>
  <c r="W205" i="1"/>
  <c r="N204" i="1"/>
  <c r="P204" i="1" s="1"/>
  <c r="R204" i="1" s="1"/>
  <c r="S204" i="1" s="1"/>
  <c r="O204" i="1"/>
  <c r="Q204" i="1"/>
  <c r="T204" i="1"/>
  <c r="U204" i="1"/>
  <c r="N205" i="1"/>
  <c r="P205" i="1" s="1"/>
  <c r="R205" i="1" s="1"/>
  <c r="S205" i="1" s="1"/>
  <c r="O205" i="1"/>
  <c r="Q205" i="1"/>
  <c r="T205" i="1"/>
  <c r="U205" i="1"/>
  <c r="N206" i="1"/>
  <c r="P206" i="1" s="1"/>
  <c r="R206" i="1" s="1"/>
  <c r="S206" i="1" s="1"/>
  <c r="O206" i="1"/>
  <c r="Q206" i="1"/>
  <c r="T206" i="1"/>
  <c r="U206" i="1"/>
  <c r="Z201" i="1"/>
  <c r="Z202" i="1"/>
  <c r="Z203" i="1"/>
  <c r="W201" i="1"/>
  <c r="W202" i="1"/>
  <c r="U201" i="1"/>
  <c r="U202" i="1"/>
  <c r="U203" i="1"/>
  <c r="T201" i="1"/>
  <c r="T202" i="1"/>
  <c r="T203" i="1"/>
  <c r="O201" i="1"/>
  <c r="Q201" i="1" s="1"/>
  <c r="O202" i="1"/>
  <c r="Q202" i="1" s="1"/>
  <c r="O203" i="1"/>
  <c r="Q203" i="1" s="1"/>
  <c r="N201" i="1"/>
  <c r="P201" i="1" s="1"/>
  <c r="N202" i="1"/>
  <c r="P202" i="1" s="1"/>
  <c r="R202" i="1" s="1"/>
  <c r="S202" i="1" s="1"/>
  <c r="N203" i="1"/>
  <c r="Z198" i="1"/>
  <c r="Z199" i="1"/>
  <c r="Z200" i="1"/>
  <c r="U198" i="1"/>
  <c r="U199" i="1"/>
  <c r="U200" i="1"/>
  <c r="T198" i="1"/>
  <c r="T199" i="1"/>
  <c r="T200" i="1"/>
  <c r="R199" i="1"/>
  <c r="S199" i="1" s="1"/>
  <c r="O198" i="1"/>
  <c r="O199" i="1"/>
  <c r="O200" i="1"/>
  <c r="Q200" i="1" s="1"/>
  <c r="N198" i="1"/>
  <c r="P198" i="1" s="1"/>
  <c r="R198" i="1" s="1"/>
  <c r="S198" i="1" s="1"/>
  <c r="N199" i="1"/>
  <c r="N200" i="1"/>
  <c r="P200" i="1" s="1"/>
  <c r="N125" i="1"/>
  <c r="P125" i="1" s="1"/>
  <c r="O125" i="1"/>
  <c r="Q125" i="1" s="1"/>
  <c r="Z125" i="1"/>
  <c r="Z195" i="1"/>
  <c r="Z196" i="1"/>
  <c r="Z197" i="1"/>
  <c r="W195" i="1"/>
  <c r="W196" i="1"/>
  <c r="U197" i="1"/>
  <c r="N195" i="1"/>
  <c r="P195" i="1" s="1"/>
  <c r="O195" i="1"/>
  <c r="Q195" i="1" s="1"/>
  <c r="T195" i="1"/>
  <c r="N196" i="1"/>
  <c r="P196" i="1" s="1"/>
  <c r="O196" i="1"/>
  <c r="Q196" i="1" s="1"/>
  <c r="T196" i="1"/>
  <c r="N197" i="1"/>
  <c r="P197" i="1" s="1"/>
  <c r="O197" i="1"/>
  <c r="T197" i="1"/>
  <c r="Z194" i="1"/>
  <c r="U194" i="1"/>
  <c r="N194" i="1"/>
  <c r="P194" i="1" s="1"/>
  <c r="O194" i="1"/>
  <c r="Q194" i="1" s="1"/>
  <c r="T194" i="1"/>
  <c r="Z192" i="1"/>
  <c r="Z193" i="1"/>
  <c r="W192" i="1"/>
  <c r="N192" i="1"/>
  <c r="P192" i="1" s="1"/>
  <c r="O192" i="1"/>
  <c r="Q192" i="1" s="1"/>
  <c r="T192" i="1"/>
  <c r="N193" i="1"/>
  <c r="P193" i="1" s="1"/>
  <c r="O193" i="1"/>
  <c r="Q193" i="1" s="1"/>
  <c r="T193" i="1"/>
  <c r="Z189" i="1"/>
  <c r="Z190" i="1"/>
  <c r="Z191" i="1"/>
  <c r="W189" i="1"/>
  <c r="W190" i="1"/>
  <c r="N189" i="1"/>
  <c r="P189" i="1" s="1"/>
  <c r="O189" i="1"/>
  <c r="Q189" i="1" s="1"/>
  <c r="T189" i="1"/>
  <c r="N190" i="1"/>
  <c r="P190" i="1" s="1"/>
  <c r="O190" i="1"/>
  <c r="Q190" i="1" s="1"/>
  <c r="T190" i="1"/>
  <c r="N191" i="1"/>
  <c r="P191" i="1" s="1"/>
  <c r="O191" i="1"/>
  <c r="Q191" i="1" s="1"/>
  <c r="T191" i="1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3" i="3"/>
  <c r="G2" i="3"/>
  <c r="F19" i="3"/>
  <c r="F18" i="3"/>
  <c r="F17" i="3"/>
  <c r="F16" i="3"/>
  <c r="F15" i="3"/>
  <c r="F12" i="3"/>
  <c r="F13" i="3"/>
  <c r="F14" i="3"/>
  <c r="F11" i="3"/>
  <c r="F10" i="3"/>
  <c r="F9" i="3"/>
  <c r="F8" i="3"/>
  <c r="F7" i="3"/>
  <c r="F6" i="3"/>
  <c r="F5" i="3"/>
  <c r="F4" i="3"/>
  <c r="F2" i="3"/>
  <c r="Z188" i="1"/>
  <c r="Z186" i="1"/>
  <c r="Z187" i="1"/>
  <c r="W186" i="1"/>
  <c r="W187" i="1"/>
  <c r="N186" i="1"/>
  <c r="P186" i="1" s="1"/>
  <c r="O186" i="1"/>
  <c r="Q186" i="1" s="1"/>
  <c r="T186" i="1"/>
  <c r="U186" i="1"/>
  <c r="N187" i="1"/>
  <c r="P187" i="1" s="1"/>
  <c r="O187" i="1"/>
  <c r="Q187" i="1" s="1"/>
  <c r="T187" i="1"/>
  <c r="U187" i="1"/>
  <c r="N188" i="1"/>
  <c r="P188" i="1" s="1"/>
  <c r="O188" i="1"/>
  <c r="Q188" i="1" s="1"/>
  <c r="T188" i="1"/>
  <c r="U188" i="1"/>
  <c r="Z183" i="1"/>
  <c r="Z184" i="1"/>
  <c r="Z185" i="1"/>
  <c r="W183" i="1"/>
  <c r="W184" i="1"/>
  <c r="U184" i="1"/>
  <c r="U185" i="1"/>
  <c r="U183" i="1"/>
  <c r="N183" i="1"/>
  <c r="P183" i="1" s="1"/>
  <c r="O183" i="1"/>
  <c r="Q183" i="1" s="1"/>
  <c r="T183" i="1"/>
  <c r="N184" i="1"/>
  <c r="P184" i="1" s="1"/>
  <c r="O184" i="1"/>
  <c r="Q184" i="1" s="1"/>
  <c r="T184" i="1"/>
  <c r="N185" i="1"/>
  <c r="P185" i="1" s="1"/>
  <c r="O185" i="1"/>
  <c r="Q185" i="1" s="1"/>
  <c r="T185" i="1"/>
  <c r="Z180" i="1"/>
  <c r="Z181" i="1"/>
  <c r="Z182" i="1"/>
  <c r="W181" i="1"/>
  <c r="W180" i="1"/>
  <c r="T180" i="1"/>
  <c r="N180" i="1"/>
  <c r="P180" i="1" s="1"/>
  <c r="O180" i="1"/>
  <c r="Q180" i="1" s="1"/>
  <c r="T181" i="1"/>
  <c r="T182" i="1"/>
  <c r="O181" i="1"/>
  <c r="Q181" i="1" s="1"/>
  <c r="O182" i="1"/>
  <c r="Q182" i="1" s="1"/>
  <c r="N181" i="1"/>
  <c r="P181" i="1" s="1"/>
  <c r="N182" i="1"/>
  <c r="P182" i="1" s="1"/>
  <c r="Z178" i="1"/>
  <c r="Z179" i="1"/>
  <c r="O178" i="1"/>
  <c r="Q178" i="1" s="1"/>
  <c r="O179" i="1"/>
  <c r="Q179" i="1" s="1"/>
  <c r="N178" i="1"/>
  <c r="P178" i="1" s="1"/>
  <c r="N179" i="1"/>
  <c r="P179" i="1" s="1"/>
  <c r="N126" i="1"/>
  <c r="P126" i="1" s="1"/>
  <c r="T178" i="1"/>
  <c r="U178" i="1"/>
  <c r="T179" i="1"/>
  <c r="U179" i="1"/>
  <c r="T162" i="1"/>
  <c r="O162" i="1"/>
  <c r="Q162" i="1" s="1"/>
  <c r="N162" i="1"/>
  <c r="P162" i="1" s="1"/>
  <c r="T161" i="1"/>
  <c r="O161" i="1"/>
  <c r="Q161" i="1" s="1"/>
  <c r="N161" i="1"/>
  <c r="P161" i="1" s="1"/>
  <c r="T160" i="1"/>
  <c r="O160" i="1"/>
  <c r="Q160" i="1" s="1"/>
  <c r="N160" i="1"/>
  <c r="P160" i="1" s="1"/>
  <c r="T159" i="1"/>
  <c r="O159" i="1"/>
  <c r="Q159" i="1" s="1"/>
  <c r="N159" i="1"/>
  <c r="P159" i="1" s="1"/>
  <c r="T158" i="1"/>
  <c r="O158" i="1"/>
  <c r="Q158" i="1" s="1"/>
  <c r="N158" i="1"/>
  <c r="P158" i="1" s="1"/>
  <c r="T157" i="1"/>
  <c r="O157" i="1"/>
  <c r="Q157" i="1" s="1"/>
  <c r="N157" i="1"/>
  <c r="P157" i="1" s="1"/>
  <c r="T163" i="1"/>
  <c r="O163" i="1"/>
  <c r="Q163" i="1" s="1"/>
  <c r="N163" i="1"/>
  <c r="P163" i="1" s="1"/>
  <c r="T156" i="1"/>
  <c r="O156" i="1"/>
  <c r="Q156" i="1" s="1"/>
  <c r="N156" i="1"/>
  <c r="P156" i="1" s="1"/>
  <c r="T155" i="1"/>
  <c r="O155" i="1"/>
  <c r="Q155" i="1" s="1"/>
  <c r="N155" i="1"/>
  <c r="P155" i="1" s="1"/>
  <c r="T154" i="1"/>
  <c r="O154" i="1"/>
  <c r="Q154" i="1" s="1"/>
  <c r="N154" i="1"/>
  <c r="P154" i="1" s="1"/>
  <c r="T153" i="1"/>
  <c r="O153" i="1"/>
  <c r="Q153" i="1" s="1"/>
  <c r="N153" i="1"/>
  <c r="P153" i="1" s="1"/>
  <c r="T152" i="1"/>
  <c r="O152" i="1"/>
  <c r="Q152" i="1" s="1"/>
  <c r="N152" i="1"/>
  <c r="P152" i="1" s="1"/>
  <c r="T166" i="1"/>
  <c r="O166" i="1"/>
  <c r="Q166" i="1" s="1"/>
  <c r="N166" i="1"/>
  <c r="P166" i="1" s="1"/>
  <c r="T165" i="1"/>
  <c r="O165" i="1"/>
  <c r="Q165" i="1" s="1"/>
  <c r="N165" i="1"/>
  <c r="P165" i="1" s="1"/>
  <c r="T164" i="1"/>
  <c r="O164" i="1"/>
  <c r="Q164" i="1" s="1"/>
  <c r="N164" i="1"/>
  <c r="P164" i="1" s="1"/>
  <c r="T168" i="1"/>
  <c r="O168" i="1"/>
  <c r="Q168" i="1" s="1"/>
  <c r="N168" i="1"/>
  <c r="P168" i="1" s="1"/>
  <c r="T167" i="1"/>
  <c r="O167" i="1"/>
  <c r="Q167" i="1" s="1"/>
  <c r="N167" i="1"/>
  <c r="P167" i="1" s="1"/>
  <c r="N169" i="1"/>
  <c r="P169" i="1" s="1"/>
  <c r="O169" i="1"/>
  <c r="Q169" i="1" s="1"/>
  <c r="T169" i="1"/>
  <c r="N170" i="1"/>
  <c r="P170" i="1" s="1"/>
  <c r="O170" i="1"/>
  <c r="Q170" i="1" s="1"/>
  <c r="T170" i="1"/>
  <c r="U170" i="1"/>
  <c r="W170" i="1"/>
  <c r="Z170" i="1"/>
  <c r="N171" i="1"/>
  <c r="P171" i="1" s="1"/>
  <c r="O171" i="1"/>
  <c r="Q171" i="1" s="1"/>
  <c r="T171" i="1"/>
  <c r="U171" i="1"/>
  <c r="Z171" i="1"/>
  <c r="N172" i="1"/>
  <c r="P172" i="1" s="1"/>
  <c r="O172" i="1"/>
  <c r="Q172" i="1" s="1"/>
  <c r="T172" i="1"/>
  <c r="Z17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73" i="1"/>
  <c r="Z174" i="1"/>
  <c r="Z175" i="1"/>
  <c r="Z176" i="1"/>
  <c r="Z177" i="1"/>
  <c r="Z207" i="1"/>
  <c r="Z208" i="1"/>
  <c r="Z209" i="1"/>
  <c r="Z2" i="1"/>
  <c r="W3" i="1"/>
  <c r="W5" i="1"/>
  <c r="W6" i="1"/>
  <c r="W8" i="1"/>
  <c r="W9" i="1"/>
  <c r="W11" i="1"/>
  <c r="W12" i="1"/>
  <c r="W14" i="1"/>
  <c r="W16" i="1"/>
  <c r="W18" i="1"/>
  <c r="W19" i="1"/>
  <c r="W21" i="1"/>
  <c r="W22" i="1"/>
  <c r="W24" i="1"/>
  <c r="W26" i="1"/>
  <c r="W31" i="1"/>
  <c r="W34" i="1"/>
  <c r="W36" i="1"/>
  <c r="W42" i="1"/>
  <c r="W44" i="1"/>
  <c r="W46" i="1"/>
  <c r="W48" i="1"/>
  <c r="W50" i="1"/>
  <c r="W52" i="1"/>
  <c r="W54" i="1"/>
  <c r="W56" i="1"/>
  <c r="W58" i="1"/>
  <c r="W60" i="1"/>
  <c r="W62" i="1"/>
  <c r="W64" i="1"/>
  <c r="W65" i="1"/>
  <c r="W69" i="1"/>
  <c r="W70" i="1"/>
  <c r="W72" i="1"/>
  <c r="W74" i="1"/>
  <c r="W76" i="1"/>
  <c r="W78" i="1"/>
  <c r="W80" i="1"/>
  <c r="W83" i="1"/>
  <c r="W85" i="1"/>
  <c r="W87" i="1"/>
  <c r="W89" i="1"/>
  <c r="W91" i="1"/>
  <c r="W92" i="1"/>
  <c r="W94" i="1"/>
  <c r="W96" i="1"/>
  <c r="W97" i="1"/>
  <c r="W99" i="1"/>
  <c r="W101" i="1"/>
  <c r="W102" i="1"/>
  <c r="W104" i="1"/>
  <c r="W105" i="1"/>
  <c r="W107" i="1"/>
  <c r="W108" i="1"/>
  <c r="W110" i="1"/>
  <c r="W120" i="1"/>
  <c r="W122" i="1"/>
  <c r="W123" i="1"/>
  <c r="W126" i="1"/>
  <c r="W130" i="1"/>
  <c r="W132" i="1"/>
  <c r="W133" i="1"/>
  <c r="W176" i="1"/>
  <c r="W207" i="1"/>
  <c r="W208" i="1"/>
  <c r="W2" i="1"/>
  <c r="U177" i="1"/>
  <c r="T65" i="1"/>
  <c r="T66" i="1"/>
  <c r="T9" i="1"/>
  <c r="U12" i="1"/>
  <c r="U13" i="1"/>
  <c r="U15" i="1"/>
  <c r="U21" i="1"/>
  <c r="U22" i="1"/>
  <c r="U23" i="1"/>
  <c r="U29" i="1"/>
  <c r="U30" i="1"/>
  <c r="U31" i="1"/>
  <c r="U32" i="1"/>
  <c r="U39" i="1"/>
  <c r="U41" i="1"/>
  <c r="U44" i="1"/>
  <c r="U45" i="1"/>
  <c r="U50" i="1"/>
  <c r="U51" i="1"/>
  <c r="U56" i="1"/>
  <c r="U57" i="1"/>
  <c r="U58" i="1"/>
  <c r="U59" i="1"/>
  <c r="U62" i="1"/>
  <c r="U63" i="1"/>
  <c r="U67" i="1"/>
  <c r="U68" i="1"/>
  <c r="U69" i="1"/>
  <c r="U70" i="1"/>
  <c r="U71" i="1"/>
  <c r="U75" i="1"/>
  <c r="U78" i="1"/>
  <c r="U79" i="1"/>
  <c r="U80" i="1"/>
  <c r="U81" i="1"/>
  <c r="U85" i="1"/>
  <c r="U86" i="1"/>
  <c r="U87" i="1"/>
  <c r="U88" i="1"/>
  <c r="U89" i="1"/>
  <c r="U90" i="1"/>
  <c r="U91" i="1"/>
  <c r="U92" i="1"/>
  <c r="U93" i="1"/>
  <c r="U96" i="1"/>
  <c r="U97" i="1"/>
  <c r="U98" i="1"/>
  <c r="U108" i="1"/>
  <c r="U109" i="1"/>
  <c r="U110" i="1"/>
  <c r="U111" i="1"/>
  <c r="U120" i="1"/>
  <c r="U121" i="1"/>
  <c r="U122" i="1"/>
  <c r="U123" i="1"/>
  <c r="U124" i="1"/>
  <c r="U126" i="1"/>
  <c r="U127" i="1"/>
  <c r="U128" i="1"/>
  <c r="U129" i="1"/>
  <c r="U131" i="1"/>
  <c r="U137" i="1"/>
  <c r="U138" i="1"/>
  <c r="U139" i="1"/>
  <c r="U140" i="1"/>
  <c r="U141" i="1"/>
  <c r="U142" i="1"/>
  <c r="U143" i="1"/>
  <c r="U144" i="1"/>
  <c r="U146" i="1"/>
  <c r="U207" i="1"/>
  <c r="U208" i="1"/>
  <c r="U209" i="1"/>
  <c r="U4" i="1"/>
  <c r="U6" i="1"/>
  <c r="U7" i="1"/>
  <c r="U11" i="1"/>
  <c r="T53" i="1"/>
  <c r="T54" i="1"/>
  <c r="T55" i="1"/>
  <c r="T56" i="1"/>
  <c r="T57" i="1"/>
  <c r="T58" i="1"/>
  <c r="T59" i="1"/>
  <c r="T60" i="1"/>
  <c r="T61" i="1"/>
  <c r="T62" i="1"/>
  <c r="T63" i="1"/>
  <c r="T64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73" i="1"/>
  <c r="T174" i="1"/>
  <c r="T175" i="1"/>
  <c r="T176" i="1"/>
  <c r="T177" i="1"/>
  <c r="T207" i="1"/>
  <c r="T208" i="1"/>
  <c r="T209" i="1"/>
  <c r="T3" i="1"/>
  <c r="T4" i="1"/>
  <c r="T5" i="1"/>
  <c r="T6" i="1"/>
  <c r="T7" i="1"/>
  <c r="T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N176" i="1"/>
  <c r="P176" i="1" s="1"/>
  <c r="O176" i="1"/>
  <c r="Q176" i="1" s="1"/>
  <c r="N177" i="1"/>
  <c r="P177" i="1" s="1"/>
  <c r="O177" i="1"/>
  <c r="Q177" i="1" s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N27" i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N56" i="1"/>
  <c r="P56" i="1" s="1"/>
  <c r="N57" i="1"/>
  <c r="P57" i="1" s="1"/>
  <c r="N58" i="1"/>
  <c r="P58" i="1" s="1"/>
  <c r="N59" i="1"/>
  <c r="N60" i="1"/>
  <c r="P60" i="1" s="1"/>
  <c r="N61" i="1"/>
  <c r="P61" i="1" s="1"/>
  <c r="N62" i="1"/>
  <c r="P62" i="1" s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N72" i="1"/>
  <c r="P72" i="1" s="1"/>
  <c r="N73" i="1"/>
  <c r="P73" i="1" s="1"/>
  <c r="N74" i="1"/>
  <c r="P74" i="1" s="1"/>
  <c r="N75" i="1"/>
  <c r="N76" i="1"/>
  <c r="P76" i="1" s="1"/>
  <c r="N77" i="1"/>
  <c r="P77" i="1" s="1"/>
  <c r="N78" i="1"/>
  <c r="P78" i="1" s="1"/>
  <c r="N79" i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N88" i="1"/>
  <c r="P88" i="1" s="1"/>
  <c r="N89" i="1"/>
  <c r="P89" i="1" s="1"/>
  <c r="N90" i="1"/>
  <c r="P90" i="1" s="1"/>
  <c r="N91" i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P110" i="1" s="1"/>
  <c r="N111" i="1"/>
  <c r="N112" i="1"/>
  <c r="P112" i="1" s="1"/>
  <c r="N113" i="1"/>
  <c r="N114" i="1"/>
  <c r="P114" i="1" s="1"/>
  <c r="N115" i="1"/>
  <c r="P115" i="1" s="1"/>
  <c r="N116" i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P123" i="1" s="1"/>
  <c r="N124" i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N141" i="1"/>
  <c r="N142" i="1"/>
  <c r="P142" i="1" s="1"/>
  <c r="N143" i="1"/>
  <c r="P143" i="1" s="1"/>
  <c r="N144" i="1"/>
  <c r="P144" i="1" s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73" i="1"/>
  <c r="P173" i="1" s="1"/>
  <c r="N174" i="1"/>
  <c r="P174" i="1" s="1"/>
  <c r="N175" i="1"/>
  <c r="N207" i="1"/>
  <c r="P207" i="1" s="1"/>
  <c r="N208" i="1"/>
  <c r="P208" i="1" s="1"/>
  <c r="N209" i="1"/>
  <c r="P209" i="1" s="1"/>
  <c r="N2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O66" i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O124" i="1"/>
  <c r="Q124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O142" i="1"/>
  <c r="Q142" i="1" s="1"/>
  <c r="O143" i="1"/>
  <c r="Q143" i="1" s="1"/>
  <c r="O144" i="1"/>
  <c r="Q144" i="1" s="1"/>
  <c r="O145" i="1"/>
  <c r="Q145" i="1" s="1"/>
  <c r="O146" i="1"/>
  <c r="O147" i="1"/>
  <c r="O148" i="1"/>
  <c r="Q148" i="1" s="1"/>
  <c r="O149" i="1"/>
  <c r="Q149" i="1" s="1"/>
  <c r="O150" i="1"/>
  <c r="Q150" i="1" s="1"/>
  <c r="O151" i="1"/>
  <c r="Q151" i="1" s="1"/>
  <c r="O173" i="1"/>
  <c r="Q173" i="1" s="1"/>
  <c r="O174" i="1"/>
  <c r="Q174" i="1" s="1"/>
  <c r="O175" i="1"/>
  <c r="Q175" i="1" s="1"/>
  <c r="R175" i="1" s="1"/>
  <c r="S175" i="1" s="1"/>
  <c r="O207" i="1"/>
  <c r="Q207" i="1" s="1"/>
  <c r="O208" i="1"/>
  <c r="Q208" i="1" s="1"/>
  <c r="O209" i="1"/>
  <c r="Q209" i="1" s="1"/>
  <c r="O2" i="1"/>
  <c r="R201" i="1" l="1"/>
  <c r="S201" i="1" s="1"/>
  <c r="Y201" i="1" s="1"/>
  <c r="R203" i="1"/>
  <c r="S203" i="1" s="1"/>
  <c r="Y202" i="1" s="1"/>
  <c r="R200" i="1"/>
  <c r="S200" i="1" s="1"/>
  <c r="R125" i="1"/>
  <c r="S125" i="1" s="1"/>
  <c r="H16" i="3"/>
  <c r="R195" i="1"/>
  <c r="S195" i="1" s="1"/>
  <c r="R196" i="1"/>
  <c r="S196" i="1" s="1"/>
  <c r="R197" i="1"/>
  <c r="S197" i="1" s="1"/>
  <c r="R194" i="1"/>
  <c r="S194" i="1" s="1"/>
  <c r="R189" i="1"/>
  <c r="S189" i="1" s="1"/>
  <c r="H11" i="3"/>
  <c r="H19" i="3"/>
  <c r="R193" i="1"/>
  <c r="S193" i="1" s="1"/>
  <c r="R192" i="1"/>
  <c r="S192" i="1" s="1"/>
  <c r="H8" i="3"/>
  <c r="H14" i="3"/>
  <c r="R190" i="1"/>
  <c r="S190" i="1" s="1"/>
  <c r="R191" i="1"/>
  <c r="S191" i="1" s="1"/>
  <c r="H12" i="3"/>
  <c r="H2" i="3"/>
  <c r="H18" i="3"/>
  <c r="H10" i="3"/>
  <c r="H6" i="3"/>
  <c r="H5" i="3"/>
  <c r="H4" i="3"/>
  <c r="H9" i="3"/>
  <c r="H13" i="3"/>
  <c r="H17" i="3"/>
  <c r="H15" i="3"/>
  <c r="H7" i="3"/>
  <c r="H3" i="3"/>
  <c r="R188" i="1"/>
  <c r="S188" i="1" s="1"/>
  <c r="R187" i="1"/>
  <c r="S187" i="1" s="1"/>
  <c r="R186" i="1"/>
  <c r="S186" i="1" s="1"/>
  <c r="R185" i="1"/>
  <c r="S185" i="1" s="1"/>
  <c r="R183" i="1"/>
  <c r="S183" i="1" s="1"/>
  <c r="R184" i="1"/>
  <c r="S184" i="1" s="1"/>
  <c r="R180" i="1"/>
  <c r="S180" i="1" s="1"/>
  <c r="R181" i="1"/>
  <c r="S181" i="1" s="1"/>
  <c r="R182" i="1"/>
  <c r="S182" i="1" s="1"/>
  <c r="R168" i="1"/>
  <c r="S168" i="1" s="1"/>
  <c r="R152" i="1"/>
  <c r="S152" i="1" s="1"/>
  <c r="R156" i="1"/>
  <c r="S156" i="1" s="1"/>
  <c r="R159" i="1"/>
  <c r="S159" i="1" s="1"/>
  <c r="R165" i="1"/>
  <c r="S165" i="1" s="1"/>
  <c r="R154" i="1"/>
  <c r="S154" i="1" s="1"/>
  <c r="R157" i="1"/>
  <c r="S157" i="1" s="1"/>
  <c r="R179" i="1"/>
  <c r="S179" i="1" s="1"/>
  <c r="R178" i="1"/>
  <c r="S178" i="1" s="1"/>
  <c r="R167" i="1"/>
  <c r="S167" i="1" s="1"/>
  <c r="R166" i="1"/>
  <c r="S166" i="1" s="1"/>
  <c r="R155" i="1"/>
  <c r="S155" i="1" s="1"/>
  <c r="R158" i="1"/>
  <c r="S158" i="1" s="1"/>
  <c r="R162" i="1"/>
  <c r="S162" i="1" s="1"/>
  <c r="R151" i="1"/>
  <c r="S151" i="1" s="1"/>
  <c r="R161" i="1"/>
  <c r="S161" i="1" s="1"/>
  <c r="R164" i="1"/>
  <c r="S164" i="1" s="1"/>
  <c r="R153" i="1"/>
  <c r="S153" i="1" s="1"/>
  <c r="R163" i="1"/>
  <c r="S163" i="1" s="1"/>
  <c r="R160" i="1"/>
  <c r="S160" i="1" s="1"/>
  <c r="R171" i="1"/>
  <c r="S171" i="1" s="1"/>
  <c r="R170" i="1"/>
  <c r="S170" i="1" s="1"/>
  <c r="R172" i="1"/>
  <c r="S172" i="1" s="1"/>
  <c r="R169" i="1"/>
  <c r="S169" i="1" s="1"/>
  <c r="R56" i="1"/>
  <c r="S56" i="1" s="1"/>
  <c r="R68" i="1"/>
  <c r="S68" i="1" s="1"/>
  <c r="R64" i="1"/>
  <c r="S64" i="1" s="1"/>
  <c r="R119" i="1"/>
  <c r="S119" i="1" s="1"/>
  <c r="R31" i="1"/>
  <c r="S31" i="1" s="1"/>
  <c r="R27" i="1"/>
  <c r="S27" i="1" s="1"/>
  <c r="R11" i="1"/>
  <c r="S11" i="1" s="1"/>
  <c r="R15" i="1"/>
  <c r="S15" i="1" s="1"/>
  <c r="R176" i="1"/>
  <c r="S176" i="1" s="1"/>
  <c r="R177" i="1"/>
  <c r="S177" i="1" s="1"/>
  <c r="R208" i="1"/>
  <c r="S208" i="1" s="1"/>
  <c r="R3" i="1"/>
  <c r="S3" i="1" s="1"/>
  <c r="Q2" i="1"/>
  <c r="R2" i="1" s="1"/>
  <c r="S2" i="1" s="1"/>
  <c r="P91" i="1"/>
  <c r="R91" i="1" s="1"/>
  <c r="S91" i="1" s="1"/>
  <c r="P75" i="1"/>
  <c r="R75" i="1" s="1"/>
  <c r="S75" i="1" s="1"/>
  <c r="P59" i="1"/>
  <c r="R59" i="1" s="1"/>
  <c r="S59" i="1" s="1"/>
  <c r="R35" i="1"/>
  <c r="S35" i="1" s="1"/>
  <c r="R19" i="1"/>
  <c r="S19" i="1" s="1"/>
  <c r="R173" i="1"/>
  <c r="S173" i="1" s="1"/>
  <c r="R60" i="1"/>
  <c r="S60" i="1" s="1"/>
  <c r="P111" i="1"/>
  <c r="R111" i="1" s="1"/>
  <c r="S111" i="1" s="1"/>
  <c r="P87" i="1"/>
  <c r="R87" i="1" s="1"/>
  <c r="S87" i="1" s="1"/>
  <c r="P79" i="1"/>
  <c r="R79" i="1" s="1"/>
  <c r="S79" i="1" s="1"/>
  <c r="P71" i="1"/>
  <c r="R71" i="1" s="1"/>
  <c r="S71" i="1" s="1"/>
  <c r="P55" i="1"/>
  <c r="R55" i="1" s="1"/>
  <c r="S55" i="1" s="1"/>
  <c r="R39" i="1"/>
  <c r="S39" i="1" s="1"/>
  <c r="R23" i="1"/>
  <c r="S23" i="1" s="1"/>
  <c r="R7" i="1"/>
  <c r="S7" i="1" s="1"/>
  <c r="R47" i="1"/>
  <c r="S47" i="1" s="1"/>
  <c r="R43" i="1"/>
  <c r="S43" i="1" s="1"/>
  <c r="R143" i="1"/>
  <c r="S143" i="1" s="1"/>
  <c r="R135" i="1"/>
  <c r="S135" i="1" s="1"/>
  <c r="R127" i="1"/>
  <c r="S127" i="1" s="1"/>
  <c r="R10" i="1"/>
  <c r="S10" i="1" s="1"/>
  <c r="R90" i="1"/>
  <c r="S90" i="1" s="1"/>
  <c r="R209" i="1"/>
  <c r="S209" i="1" s="1"/>
  <c r="R145" i="1"/>
  <c r="S145" i="1" s="1"/>
  <c r="R137" i="1"/>
  <c r="S137" i="1" s="1"/>
  <c r="R129" i="1"/>
  <c r="S129" i="1" s="1"/>
  <c r="R121" i="1"/>
  <c r="S121" i="1" s="1"/>
  <c r="R113" i="1"/>
  <c r="S113" i="1" s="1"/>
  <c r="R109" i="1"/>
  <c r="S109" i="1" s="1"/>
  <c r="R89" i="1"/>
  <c r="S89" i="1" s="1"/>
  <c r="R85" i="1"/>
  <c r="S85" i="1" s="1"/>
  <c r="R81" i="1"/>
  <c r="S81" i="1" s="1"/>
  <c r="R73" i="1"/>
  <c r="S73" i="1" s="1"/>
  <c r="R65" i="1"/>
  <c r="S65" i="1" s="1"/>
  <c r="R57" i="1"/>
  <c r="S57" i="1" s="1"/>
  <c r="R63" i="1"/>
  <c r="S63" i="1" s="1"/>
  <c r="R18" i="1"/>
  <c r="S18" i="1" s="1"/>
  <c r="R74" i="1"/>
  <c r="S74" i="1" s="1"/>
  <c r="R58" i="1"/>
  <c r="S58" i="1" s="1"/>
  <c r="R148" i="1"/>
  <c r="S148" i="1" s="1"/>
  <c r="R144" i="1"/>
  <c r="S144" i="1" s="1"/>
  <c r="R140" i="1"/>
  <c r="S140" i="1" s="1"/>
  <c r="R136" i="1"/>
  <c r="S136" i="1" s="1"/>
  <c r="R132" i="1"/>
  <c r="S132" i="1" s="1"/>
  <c r="R128" i="1"/>
  <c r="S128" i="1" s="1"/>
  <c r="R124" i="1"/>
  <c r="S124" i="1" s="1"/>
  <c r="R120" i="1"/>
  <c r="S120" i="1" s="1"/>
  <c r="R92" i="1"/>
  <c r="S92" i="1" s="1"/>
  <c r="R88" i="1"/>
  <c r="S88" i="1" s="1"/>
  <c r="R84" i="1"/>
  <c r="S84" i="1" s="1"/>
  <c r="R80" i="1"/>
  <c r="S80" i="1" s="1"/>
  <c r="R76" i="1"/>
  <c r="S76" i="1" s="1"/>
  <c r="R72" i="1"/>
  <c r="S72" i="1" s="1"/>
  <c r="R82" i="1"/>
  <c r="S82" i="1" s="1"/>
  <c r="R66" i="1"/>
  <c r="S66" i="1" s="1"/>
  <c r="R40" i="1"/>
  <c r="S40" i="1" s="1"/>
  <c r="R36" i="1"/>
  <c r="S36" i="1" s="1"/>
  <c r="R32" i="1"/>
  <c r="S32" i="1" s="1"/>
  <c r="R28" i="1"/>
  <c r="S28" i="1" s="1"/>
  <c r="R24" i="1"/>
  <c r="S24" i="1" s="1"/>
  <c r="R20" i="1"/>
  <c r="S20" i="1" s="1"/>
  <c r="R16" i="1"/>
  <c r="S16" i="1" s="1"/>
  <c r="R12" i="1"/>
  <c r="S12" i="1" s="1"/>
  <c r="R8" i="1"/>
  <c r="S8" i="1" s="1"/>
  <c r="R4" i="1"/>
  <c r="S4" i="1" s="1"/>
  <c r="R77" i="1"/>
  <c r="S77" i="1" s="1"/>
  <c r="R69" i="1"/>
  <c r="S69" i="1" s="1"/>
  <c r="R61" i="1"/>
  <c r="S61" i="1" s="1"/>
  <c r="R52" i="1"/>
  <c r="S52" i="1" s="1"/>
  <c r="R48" i="1"/>
  <c r="S48" i="1" s="1"/>
  <c r="R44" i="1"/>
  <c r="S44" i="1" s="1"/>
  <c r="R130" i="1"/>
  <c r="S130" i="1" s="1"/>
  <c r="R138" i="1"/>
  <c r="S138" i="1" s="1"/>
  <c r="R146" i="1"/>
  <c r="S146" i="1" s="1"/>
  <c r="R122" i="1"/>
  <c r="S122" i="1" s="1"/>
  <c r="R207" i="1"/>
  <c r="S207" i="1" s="1"/>
  <c r="R174" i="1"/>
  <c r="S174" i="1" s="1"/>
  <c r="R149" i="1"/>
  <c r="S149" i="1" s="1"/>
  <c r="R141" i="1"/>
  <c r="S141" i="1" s="1"/>
  <c r="R133" i="1"/>
  <c r="S133" i="1" s="1"/>
  <c r="R114" i="1"/>
  <c r="S114" i="1" s="1"/>
  <c r="R112" i="1"/>
  <c r="S112" i="1" s="1"/>
  <c r="R108" i="1"/>
  <c r="S108" i="1" s="1"/>
  <c r="R117" i="1"/>
  <c r="S117" i="1" s="1"/>
  <c r="R116" i="1"/>
  <c r="S116" i="1" s="1"/>
  <c r="R104" i="1"/>
  <c r="S104" i="1" s="1"/>
  <c r="R100" i="1"/>
  <c r="S100" i="1" s="1"/>
  <c r="R96" i="1"/>
  <c r="S96" i="1" s="1"/>
  <c r="R103" i="1"/>
  <c r="S103" i="1" s="1"/>
  <c r="R95" i="1"/>
  <c r="S95" i="1" s="1"/>
  <c r="R106" i="1"/>
  <c r="S106" i="1" s="1"/>
  <c r="R98" i="1"/>
  <c r="S98" i="1" s="1"/>
  <c r="R105" i="1"/>
  <c r="S105" i="1" s="1"/>
  <c r="R101" i="1"/>
  <c r="S101" i="1" s="1"/>
  <c r="R97" i="1"/>
  <c r="S97" i="1" s="1"/>
  <c r="R93" i="1"/>
  <c r="S93" i="1" s="1"/>
  <c r="R34" i="1"/>
  <c r="S34" i="1" s="1"/>
  <c r="R6" i="1"/>
  <c r="S6" i="1" s="1"/>
  <c r="R42" i="1"/>
  <c r="S42" i="1" s="1"/>
  <c r="R38" i="1"/>
  <c r="S38" i="1" s="1"/>
  <c r="R30" i="1"/>
  <c r="S30" i="1" s="1"/>
  <c r="R26" i="1"/>
  <c r="S26" i="1" s="1"/>
  <c r="R22" i="1"/>
  <c r="S22" i="1" s="1"/>
  <c r="R14" i="1"/>
  <c r="S14" i="1" s="1"/>
  <c r="R41" i="1"/>
  <c r="S41" i="1" s="1"/>
  <c r="R37" i="1"/>
  <c r="S37" i="1" s="1"/>
  <c r="R150" i="1"/>
  <c r="S150" i="1" s="1"/>
  <c r="R86" i="1"/>
  <c r="S86" i="1" s="1"/>
  <c r="R70" i="1"/>
  <c r="S70" i="1" s="1"/>
  <c r="R54" i="1"/>
  <c r="S54" i="1" s="1"/>
  <c r="R50" i="1"/>
  <c r="S50" i="1" s="1"/>
  <c r="R53" i="1"/>
  <c r="S53" i="1" s="1"/>
  <c r="R49" i="1"/>
  <c r="S49" i="1" s="1"/>
  <c r="R45" i="1"/>
  <c r="S45" i="1" s="1"/>
  <c r="R142" i="1"/>
  <c r="S142" i="1" s="1"/>
  <c r="R134" i="1"/>
  <c r="S134" i="1" s="1"/>
  <c r="R126" i="1"/>
  <c r="S126" i="1" s="1"/>
  <c r="R118" i="1"/>
  <c r="S118" i="1" s="1"/>
  <c r="R110" i="1"/>
  <c r="S110" i="1" s="1"/>
  <c r="R102" i="1"/>
  <c r="S102" i="1" s="1"/>
  <c r="R94" i="1"/>
  <c r="S94" i="1" s="1"/>
  <c r="R83" i="1"/>
  <c r="S83" i="1" s="1"/>
  <c r="R78" i="1"/>
  <c r="S78" i="1" s="1"/>
  <c r="R67" i="1"/>
  <c r="S67" i="1" s="1"/>
  <c r="R62" i="1"/>
  <c r="S62" i="1" s="1"/>
  <c r="R51" i="1"/>
  <c r="S51" i="1" s="1"/>
  <c r="R46" i="1"/>
  <c r="S46" i="1" s="1"/>
  <c r="R33" i="1"/>
  <c r="S33" i="1" s="1"/>
  <c r="R29" i="1"/>
  <c r="S29" i="1" s="1"/>
  <c r="R25" i="1"/>
  <c r="S25" i="1" s="1"/>
  <c r="R21" i="1"/>
  <c r="S21" i="1" s="1"/>
  <c r="R17" i="1"/>
  <c r="S17" i="1" s="1"/>
  <c r="R13" i="1"/>
  <c r="S13" i="1" s="1"/>
  <c r="R9" i="1"/>
  <c r="S9" i="1" s="1"/>
  <c r="R5" i="1"/>
  <c r="S5" i="1" s="1"/>
  <c r="R147" i="1"/>
  <c r="S147" i="1" s="1"/>
  <c r="R139" i="1"/>
  <c r="S139" i="1" s="1"/>
  <c r="R131" i="1"/>
  <c r="S131" i="1" s="1"/>
  <c r="R123" i="1"/>
  <c r="S123" i="1" s="1"/>
  <c r="R115" i="1"/>
  <c r="S115" i="1" s="1"/>
  <c r="R107" i="1"/>
  <c r="S107" i="1" s="1"/>
  <c r="R99" i="1"/>
  <c r="S99" i="1" s="1"/>
  <c r="Y195" i="1" l="1"/>
  <c r="Y196" i="1"/>
  <c r="Y189" i="1"/>
  <c r="Y192" i="1"/>
  <c r="Y190" i="1"/>
  <c r="Y186" i="1"/>
  <c r="Y187" i="1"/>
  <c r="Y181" i="1"/>
  <c r="Y184" i="1"/>
  <c r="Y183" i="1"/>
  <c r="Y180" i="1"/>
  <c r="Y178" i="1"/>
  <c r="Y170" i="1"/>
  <c r="Y52" i="1"/>
  <c r="Y135" i="1"/>
  <c r="Y56" i="1"/>
  <c r="Y130" i="1"/>
  <c r="Y44" i="1"/>
  <c r="Y31" i="1"/>
  <c r="Y48" i="1"/>
  <c r="Y3" i="1"/>
  <c r="Y87" i="1"/>
  <c r="Y176" i="1"/>
  <c r="Y133" i="1"/>
  <c r="Y65" i="1"/>
  <c r="Y36" i="1"/>
  <c r="Y94" i="1"/>
  <c r="Y126" i="1"/>
  <c r="Y18" i="1"/>
  <c r="Y102" i="1"/>
  <c r="Y123" i="1"/>
  <c r="Y8" i="1"/>
  <c r="Y24" i="1"/>
  <c r="Y50" i="1"/>
  <c r="Y5" i="1"/>
  <c r="Y11" i="1"/>
  <c r="Y46" i="1"/>
  <c r="Y110" i="1"/>
  <c r="Y40" i="1"/>
  <c r="Y76" i="1"/>
  <c r="Y64" i="1"/>
  <c r="Y122" i="1"/>
  <c r="Y92" i="1"/>
  <c r="Y97" i="1"/>
  <c r="Y132" i="1"/>
  <c r="Y69" i="1"/>
  <c r="Y16" i="1"/>
  <c r="Y101" i="1"/>
  <c r="Y85" i="1"/>
  <c r="Y19" i="1"/>
  <c r="Y127" i="1"/>
  <c r="Y72" i="1"/>
  <c r="Y108" i="1"/>
  <c r="Y89" i="1"/>
  <c r="Y22" i="1"/>
  <c r="Y78" i="1"/>
  <c r="Y58" i="1"/>
  <c r="Y2" i="1"/>
  <c r="Y14" i="1"/>
  <c r="Y120" i="1"/>
  <c r="Y54" i="1"/>
  <c r="Y26" i="1"/>
  <c r="Y12" i="1"/>
  <c r="Y28" i="1"/>
  <c r="Y104" i="1"/>
  <c r="Y83" i="1"/>
  <c r="Y208" i="1"/>
  <c r="Y6" i="1"/>
  <c r="Y70" i="1"/>
  <c r="Y34" i="1"/>
  <c r="Y21" i="1"/>
  <c r="Y96" i="1"/>
  <c r="Y105" i="1"/>
  <c r="Y99" i="1"/>
  <c r="Y107" i="1"/>
  <c r="Y60" i="1"/>
  <c r="Y91" i="1"/>
  <c r="Y62" i="1"/>
  <c r="Y80" i="1"/>
  <c r="Y112" i="1"/>
  <c r="Y9" i="1"/>
  <c r="Y42" i="1"/>
  <c r="Y38" i="1"/>
  <c r="Y74" i="1"/>
  <c r="Y207" i="1"/>
  <c r="C3" i="3"/>
  <c r="C8" i="3"/>
  <c r="C16" i="3"/>
  <c r="C4" i="3"/>
  <c r="C5" i="3"/>
  <c r="C7" i="3"/>
  <c r="C13" i="3"/>
  <c r="C10" i="3"/>
  <c r="C11" i="3"/>
  <c r="C15" i="3"/>
  <c r="C12" i="3"/>
  <c r="C2" i="3"/>
  <c r="C14" i="3"/>
  <c r="C6" i="3"/>
  <c r="C9" i="3"/>
</calcChain>
</file>

<file path=xl/sharedStrings.xml><?xml version="1.0" encoding="utf-8"?>
<sst xmlns="http://schemas.openxmlformats.org/spreadsheetml/2006/main" count="2588" uniqueCount="985">
  <si>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</si>
  <si>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</si>
  <si>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</si>
  <si>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</si>
  <si>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</si>
  <si>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</si>
  <si>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</si>
  <si>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</si>
  <si>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</si>
  <si>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</si>
  <si>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</si>
  <si>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</si>
  <si>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</si>
  <si>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</si>
  <si>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</si>
  <si>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</si>
  <si>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</si>
  <si>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</si>
  <si>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</si>
  <si>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</si>
  <si>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</si>
  <si>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</si>
  <si>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</si>
  <si>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</si>
  <si>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</si>
  <si>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</si>
  <si>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</si>
  <si>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</si>
  <si>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</si>
  <si>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</si>
  <si>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</si>
  <si>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</si>
  <si>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</si>
  <si>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</si>
  <si>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</si>
  <si>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</si>
  <si>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</si>
  <si>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</si>
  <si>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</si>
  <si>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</si>
  <si>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</si>
  <si>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</si>
  <si>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</si>
  <si>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</si>
  <si>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</si>
  <si>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</si>
  <si>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</si>
  <si>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</si>
  <si>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</si>
  <si>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</si>
  <si>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</si>
  <si>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</si>
  <si>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</si>
  <si>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</si>
  <si>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</si>
  <si>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</si>
  <si>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</si>
  <si>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</si>
  <si>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</si>
  <si>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</si>
  <si>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</si>
  <si>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</si>
  <si>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</si>
  <si>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</si>
  <si>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</si>
  <si>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</si>
  <si>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</si>
  <si>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</si>
  <si>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</si>
  <si>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</si>
  <si>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</si>
  <si>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</si>
  <si>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</si>
  <si>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</si>
  <si>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</si>
  <si>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</si>
  <si>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</si>
  <si>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</si>
  <si>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</si>
  <si>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</si>
  <si>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</si>
  <si>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</si>
  <si>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</si>
  <si>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</si>
  <si>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</si>
  <si>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</si>
  <si>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</si>
  <si>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</si>
  <si>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</si>
  <si>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</si>
  <si>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</si>
  <si>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</si>
  <si>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</si>
  <si>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</si>
  <si>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</si>
  <si>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</si>
  <si>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</si>
  <si>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</si>
  <si>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</si>
  <si>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</si>
  <si>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</si>
  <si>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</si>
  <si>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</si>
  <si>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</si>
  <si>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</si>
  <si>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</si>
  <si>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</si>
  <si>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</si>
  <si>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</si>
  <si>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</si>
  <si>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</si>
  <si>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</si>
  <si>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</si>
  <si>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</si>
  <si>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</si>
  <si>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</si>
  <si>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</si>
  <si>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</si>
  <si>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</si>
  <si>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</si>
  <si>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</si>
  <si>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</si>
  <si>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</si>
  <si>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</si>
  <si>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</si>
  <si>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</si>
  <si>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</si>
  <si>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</si>
  <si>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</si>
  <si>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</si>
  <si>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</si>
  <si>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</si>
  <si>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</si>
  <si>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</si>
  <si>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</si>
  <si>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</si>
  <si>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</si>
  <si>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</si>
  <si>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</si>
  <si>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</si>
  <si>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</si>
  <si>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</si>
  <si>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</si>
  <si>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</si>
  <si>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</si>
  <si>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</si>
  <si>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</si>
  <si>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</si>
  <si>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</si>
  <si>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</si>
  <si>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</si>
  <si>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</si>
  <si>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</si>
  <si>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</si>
  <si>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</si>
  <si>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</si>
  <si>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</si>
  <si>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</si>
  <si>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</si>
  <si>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</si>
  <si>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</si>
  <si>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</si>
  <si>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</si>
  <si>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</si>
  <si>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</si>
  <si>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</si>
  <si>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</si>
  <si>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</si>
  <si>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</si>
  <si>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</si>
  <si>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</si>
  <si>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</si>
  <si>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</si>
  <si>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</si>
  <si>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</si>
  <si>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</si>
  <si>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</si>
  <si>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</si>
  <si>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</si>
  <si>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</si>
  <si>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</si>
  <si>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</si>
  <si>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</si>
  <si>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</si>
  <si>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</si>
  <si>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</si>
  <si>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</si>
  <si>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</si>
  <si>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</si>
  <si>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</si>
  <si>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</si>
  <si>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</si>
  <si>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</si>
  <si>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</si>
  <si>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</si>
  <si>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</si>
  <si>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</si>
  <si>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</si>
  <si>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</si>
  <si>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</si>
  <si>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</si>
  <si>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</si>
  <si>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</si>
  <si>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</si>
  <si>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</si>
  <si>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</si>
  <si>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</si>
  <si>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</si>
  <si>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</si>
  <si>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</si>
  <si>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</si>
  <si>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</si>
  <si>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</si>
  <si>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</si>
  <si>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</si>
  <si>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</si>
  <si>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</si>
  <si>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</si>
  <si>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</si>
  <si>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</si>
  <si>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</si>
  <si>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</si>
  <si>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</si>
  <si>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</si>
  <si>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</si>
  <si>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</si>
  <si>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</si>
  <si>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</si>
  <si>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</si>
  <si>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</si>
  <si>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</si>
  <si>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</si>
  <si>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</si>
  <si>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</si>
  <si>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</si>
  <si>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</si>
  <si>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</si>
  <si>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</si>
  <si>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</si>
  <si>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</si>
  <si>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</si>
  <si>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</si>
  <si>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</si>
  <si>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</si>
  <si>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</si>
  <si>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</si>
  <si>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</si>
  <si>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</si>
  <si>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</si>
  <si>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</si>
  <si>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</si>
  <si>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</si>
  <si>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</si>
  <si>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</si>
  <si>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</si>
  <si>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</si>
  <si>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</si>
  <si>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</si>
  <si>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</si>
  <si>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</si>
  <si>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</si>
  <si>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</si>
  <si>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</si>
  <si>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</si>
  <si>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</si>
  <si>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</si>
  <si>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</si>
  <si>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</si>
  <si>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</si>
  <si>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</si>
  <si>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</si>
  <si>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</si>
  <si>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</si>
  <si>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</si>
  <si>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</si>
  <si>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</si>
  <si>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</si>
  <si>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</si>
  <si>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</si>
  <si>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</si>
  <si>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</si>
  <si>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</si>
  <si>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</si>
  <si>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</si>
  <si>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</si>
  <si>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</si>
  <si>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</si>
  <si>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</si>
  <si>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</si>
  <si>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</si>
  <si>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</si>
  <si>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</si>
  <si>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</si>
  <si>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</si>
  <si>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</si>
  <si>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</si>
  <si>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</si>
  <si>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</si>
  <si>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</si>
  <si>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</si>
  <si>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</si>
  <si>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</si>
  <si>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</si>
  <si>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</si>
  <si>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</si>
  <si>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</si>
  <si>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</si>
  <si>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</si>
  <si>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</si>
  <si>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</si>
  <si>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</si>
  <si>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</si>
  <si>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</si>
  <si>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</si>
  <si>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</si>
  <si>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</si>
  <si>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</si>
  <si>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</si>
  <si>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</si>
  <si>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</si>
  <si>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</si>
  <si>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</si>
  <si>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</si>
  <si>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</si>
  <si>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</si>
  <si>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</si>
  <si>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</si>
  <si>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</si>
  <si>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</si>
  <si>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</si>
  <si>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</si>
  <si>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</si>
  <si>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</si>
  <si>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</si>
  <si>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</si>
  <si>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</si>
  <si>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</si>
  <si>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</si>
  <si>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</si>
  <si>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</si>
  <si>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</si>
  <si>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</si>
  <si>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</si>
  <si>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</si>
  <si>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</si>
  <si>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</si>
  <si>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</si>
  <si>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</si>
  <si>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</si>
  <si>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</si>
  <si>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</si>
  <si>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</si>
  <si>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</si>
  <si>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</si>
  <si>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</si>
  <si>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</si>
  <si>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</si>
  <si>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</si>
  <si>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</si>
  <si>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</si>
  <si>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</si>
  <si>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</si>
  <si>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</si>
  <si>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</si>
  <si>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</si>
  <si>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</si>
  <si>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</si>
  <si>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</si>
  <si>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</si>
  <si>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</si>
  <si>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</si>
  <si>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</si>
  <si>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</si>
  <si>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</si>
  <si>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</si>
  <si>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</si>
  <si>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</si>
  <si>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</si>
  <si>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</si>
  <si>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</si>
  <si>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</si>
  <si>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</si>
  <si>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</si>
  <si>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</si>
  <si>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</si>
  <si>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</si>
  <si>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</si>
  <si>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</si>
  <si>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</si>
  <si>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</si>
  <si>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</si>
  <si>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</si>
  <si>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</si>
  <si>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</si>
  <si>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</si>
  <si>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</si>
  <si>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</si>
  <si>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</si>
  <si>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</si>
  <si>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</si>
  <si>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</si>
  <si>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</si>
  <si>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</si>
  <si>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</si>
  <si>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</si>
  <si>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</si>
  <si>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</si>
  <si>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</si>
  <si>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</si>
  <si>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</si>
  <si>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</si>
  <si>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</si>
  <si>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</si>
  <si>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</si>
  <si>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</si>
  <si>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</si>
  <si>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</si>
  <si>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</si>
  <si>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</si>
  <si>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</si>
  <si>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</si>
  <si>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</si>
  <si>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</si>
  <si>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</si>
  <si>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</si>
  <si>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</si>
  <si>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</si>
  <si>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</si>
  <si>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</si>
  <si>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</si>
  <si>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</si>
  <si>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</si>
  <si>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</si>
  <si>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</si>
  <si>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</si>
  <si>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</si>
  <si>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</si>
  <si>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</si>
  <si>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</si>
  <si>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</si>
  <si>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</si>
  <si>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</si>
  <si>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</si>
  <si>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</si>
  <si>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</si>
  <si>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</si>
  <si>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</si>
  <si>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</si>
  <si>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</si>
  <si>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</si>
  <si>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</si>
  <si>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</si>
  <si>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</si>
  <si>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</si>
  <si>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</si>
  <si>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</si>
  <si>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</si>
  <si>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</si>
  <si>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</si>
  <si>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</si>
  <si>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</si>
  <si>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</si>
  <si>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</si>
  <si>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</si>
  <si>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</si>
  <si>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</si>
  <si>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</si>
  <si>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</si>
  <si>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</si>
  <si>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</si>
  <si>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</si>
  <si>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</si>
  <si>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</si>
  <si>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</si>
  <si>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</si>
  <si>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</si>
  <si>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</si>
  <si>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</si>
  <si>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</si>
  <si>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</si>
  <si>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</si>
  <si>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</si>
  <si>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</si>
  <si>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</si>
  <si>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</si>
  <si>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</si>
  <si>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</si>
  <si>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</si>
  <si>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</si>
  <si>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</si>
  <si>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</si>
  <si>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</si>
  <si>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</si>
  <si>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</si>
  <si>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</si>
  <si>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</si>
  <si>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</si>
  <si>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</si>
  <si>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</si>
  <si>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</si>
  <si>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</si>
  <si>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</si>
  <si>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</si>
  <si>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</si>
  <si>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</si>
  <si>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</si>
  <si>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</si>
  <si>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</si>
  <si>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</si>
  <si>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</si>
  <si>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</si>
  <si>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</si>
  <si>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</si>
  <si>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</si>
  <si>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</si>
  <si>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</si>
  <si>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</si>
  <si>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</si>
  <si>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</si>
  <si>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</si>
  <si>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</si>
  <si>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</si>
  <si>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</si>
  <si>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</si>
  <si>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</si>
  <si>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</si>
  <si>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</si>
  <si>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</si>
  <si>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</si>
  <si>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</si>
  <si>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</si>
  <si>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</si>
  <si>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</si>
  <si>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</si>
  <si>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</si>
  <si>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</si>
  <si>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</si>
  <si>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</si>
  <si>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</si>
  <si>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</si>
  <si>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</si>
  <si>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</si>
  <si>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</si>
  <si>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</si>
  <si>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</si>
  <si>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</si>
  <si>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</si>
  <si>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</si>
  <si>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</si>
  <si>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</si>
  <si>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</si>
  <si>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</si>
  <si>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</si>
  <si>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</si>
  <si>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</si>
  <si>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</si>
  <si>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</si>
  <si>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</si>
  <si>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</si>
  <si>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</si>
  <si>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</si>
  <si>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</si>
  <si>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</si>
  <si>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</si>
  <si>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</si>
  <si>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</si>
  <si>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</si>
  <si>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</si>
  <si>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</si>
  <si>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</si>
  <si>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</si>
  <si>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</si>
  <si>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</si>
  <si>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</si>
  <si>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</si>
  <si>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</si>
  <si>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</si>
  <si>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</si>
  <si>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</si>
  <si>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</si>
  <si>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</si>
  <si>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Poison Gas Pokemon</t>
  </si>
  <si>
    <t>Parent Pokemon</t>
  </si>
  <si>
    <t>Dragon Pokemon</t>
  </si>
  <si>
    <t>Goldfish Pokemon</t>
  </si>
  <si>
    <t>Starshape Pokemon</t>
  </si>
  <si>
    <t>Mysterious Pokemon</t>
  </si>
  <si>
    <t>Mantis Pokemon</t>
  </si>
  <si>
    <t>Humanshape Pokemon</t>
  </si>
  <si>
    <t>Electric Pokemon</t>
  </si>
  <si>
    <t>Stagbeetle Pokemon</t>
  </si>
  <si>
    <t>Wild Bull Pokemon</t>
  </si>
  <si>
    <t>Fish Pokemon</t>
  </si>
  <si>
    <t>Transport Pokemon</t>
  </si>
  <si>
    <t>Transform Pokemon</t>
  </si>
  <si>
    <t>Lightning Pokemon</t>
  </si>
  <si>
    <t>Virtual Pokemon</t>
  </si>
  <si>
    <t>Spiral Pokemon</t>
  </si>
  <si>
    <t>Fossil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</si>
  <si>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</si>
  <si>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</si>
  <si>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</si>
  <si>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</si>
  <si>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</si>
  <si>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</si>
  <si>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</si>
  <si>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</si>
  <si>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</si>
  <si>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</si>
  <si>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</si>
  <si>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</si>
  <si>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</si>
  <si>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</si>
  <si>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</si>
  <si>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</si>
  <si>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</si>
  <si>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</si>
  <si>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Little Bird Pokemon</t>
  </si>
  <si>
    <t>Mystic Pokemon</t>
  </si>
  <si>
    <t>Wool Pokemon</t>
  </si>
  <si>
    <t>Aquamouse Pokemon</t>
  </si>
  <si>
    <t>Aquarabbit Pokemon</t>
  </si>
  <si>
    <t>Frog Pokemon</t>
  </si>
  <si>
    <t>Cottonweed Pokemon</t>
  </si>
  <si>
    <t>Sun Pokemon</t>
  </si>
  <si>
    <t>Water Fish Pokemon</t>
  </si>
  <si>
    <t>Darkness Pokemon</t>
  </si>
  <si>
    <t>Royal Pokemon</t>
  </si>
  <si>
    <t>Symbol Pokemon</t>
  </si>
  <si>
    <t>Patient Pokemon</t>
  </si>
  <si>
    <t>Long Neck Pokemon</t>
  </si>
  <si>
    <t>Bagworm Pokemon</t>
  </si>
  <si>
    <t>Land Snake Pokemon</t>
  </si>
  <si>
    <t>Iron Snake Pokemon</t>
  </si>
  <si>
    <t>Mold Pokemon</t>
  </si>
  <si>
    <t>Singlehorn Pokemon</t>
  </si>
  <si>
    <t>Little Bear Pokemon</t>
  </si>
  <si>
    <t>Hibernator Pokemon</t>
  </si>
  <si>
    <t>Lava Pokemon</t>
  </si>
  <si>
    <t>Coral Pokemon</t>
  </si>
  <si>
    <t>Jet Pokemon</t>
  </si>
  <si>
    <t>Delivery Pokemon</t>
  </si>
  <si>
    <t>Armor Bird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</si>
  <si>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</si>
  <si>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</si>
  <si>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</si>
  <si>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</si>
  <si>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</si>
  <si>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</si>
  <si>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</si>
  <si>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</si>
  <si>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</si>
  <si>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</si>
  <si>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</si>
  <si>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</si>
  <si>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</si>
  <si>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</si>
  <si>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</si>
  <si>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</si>
  <si>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</si>
  <si>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</si>
  <si>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</si>
  <si>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</si>
  <si>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</si>
  <si>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</si>
  <si>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</si>
  <si>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</si>
  <si>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</si>
  <si>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</si>
  <si>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</si>
  <si>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</si>
  <si>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</si>
  <si>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</si>
  <si>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</si>
  <si>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</si>
  <si>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</si>
  <si>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</si>
  <si>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</si>
  <si>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</si>
  <si>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</si>
  <si>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</si>
  <si>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</si>
  <si>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</si>
  <si>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</si>
  <si>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</si>
  <si>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</si>
  <si>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</si>
  <si>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</si>
  <si>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</si>
  <si>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</si>
  <si>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</si>
  <si>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</si>
  <si>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</si>
  <si>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</si>
  <si>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</si>
  <si>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</si>
  <si>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</si>
  <si>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</si>
  <si>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</si>
  <si>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</si>
  <si>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</si>
  <si>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</si>
  <si>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</si>
  <si>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</si>
  <si>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</si>
  <si>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</si>
  <si>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</si>
  <si>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</si>
  <si>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</si>
  <si>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</si>
  <si>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</si>
  <si>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</si>
  <si>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</si>
  <si>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</si>
  <si>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</si>
  <si>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</si>
  <si>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</si>
  <si>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</si>
  <si>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</si>
  <si>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</si>
  <si>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</si>
  <si>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</si>
  <si>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</si>
  <si>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</si>
  <si>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</si>
  <si>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</si>
  <si>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</si>
  <si>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</si>
  <si>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</si>
  <si>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</si>
  <si>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</si>
  <si>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</si>
  <si>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</si>
  <si>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Fruit Pokemon</t>
  </si>
  <si>
    <t>Bright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</si>
  <si>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</si>
  <si>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</si>
  <si>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</si>
  <si>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</si>
  <si>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</si>
  <si>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</si>
  <si>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</si>
  <si>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</si>
  <si>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</si>
  <si>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</si>
  <si>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</si>
  <si>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</si>
  <si>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</si>
  <si>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</si>
  <si>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</si>
  <si>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Nidoran</t>
  </si>
  <si>
    <t>Forest</t>
  </si>
  <si>
    <t>Cold</t>
  </si>
  <si>
    <t>Temperate</t>
  </si>
  <si>
    <t>Plains</t>
  </si>
  <si>
    <t>Warm</t>
  </si>
  <si>
    <t>Ocean</t>
  </si>
  <si>
    <t>biome_type</t>
  </si>
  <si>
    <t>biome_temperature</t>
  </si>
  <si>
    <t>Mountain</t>
  </si>
  <si>
    <t>type_1</t>
  </si>
  <si>
    <t>type_2</t>
  </si>
  <si>
    <t>pokedex_name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</si>
  <si>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</si>
  <si>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</si>
  <si>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</si>
  <si>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</si>
  <si>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</si>
  <si>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</si>
  <si>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</si>
  <si>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</si>
  <si>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</si>
  <si>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</si>
  <si>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Ruins</t>
  </si>
  <si>
    <t>habitat_biome</t>
  </si>
  <si>
    <t>habitat_climate</t>
  </si>
  <si>
    <t>description</t>
  </si>
  <si>
    <t>Shellos</t>
  </si>
  <si>
    <t>Gastrodon</t>
  </si>
  <si>
    <t>Prankster Form</t>
  </si>
  <si>
    <t>Unchained Form</t>
  </si>
  <si>
    <t>West Ocean Form</t>
  </si>
  <si>
    <t>East Ocean Form</t>
  </si>
  <si>
    <t>classification</t>
  </si>
  <si>
    <t>Tiny Leaf Pokémon</t>
  </si>
  <si>
    <t>Grove Pokémon</t>
  </si>
  <si>
    <t>Continent Pokémon</t>
  </si>
  <si>
    <t>Chimp Pokémon</t>
  </si>
  <si>
    <t>Playful Pokémon</t>
  </si>
  <si>
    <t>Flame Pokémon</t>
  </si>
  <si>
    <t>Penguin Pokémon</t>
  </si>
  <si>
    <t>Emperor Pokémon</t>
  </si>
  <si>
    <t>Starling Pokémon</t>
  </si>
  <si>
    <t>Predator Pokémon</t>
  </si>
  <si>
    <t>Plump Mouse Pokémon</t>
  </si>
  <si>
    <t>Beaver Pokémon</t>
  </si>
  <si>
    <t>Cricket Pokémon</t>
  </si>
  <si>
    <t>Flash Pokémon</t>
  </si>
  <si>
    <t>Spark Pokémon</t>
  </si>
  <si>
    <t>Gleam Eyes Pokémon</t>
  </si>
  <si>
    <t>Bud Pokémon</t>
  </si>
  <si>
    <t>Thorn Pokémon</t>
  </si>
  <si>
    <t>Bouquet Pokémon</t>
  </si>
  <si>
    <t>Head Butt Pokémon</t>
  </si>
  <si>
    <t>Shield Pokémon</t>
  </si>
  <si>
    <t>Bagworm Pokémon</t>
  </si>
  <si>
    <t>Moth Pokémon</t>
  </si>
  <si>
    <t>Tiny Bee Pokémon</t>
  </si>
  <si>
    <t>Beehive Pokémon</t>
  </si>
  <si>
    <t>EleSquirrel Pokémon</t>
  </si>
  <si>
    <t>Sea Weasel Pokémon</t>
  </si>
  <si>
    <t>Cherry Pokémon</t>
  </si>
  <si>
    <t>Blossom Pokémon</t>
  </si>
  <si>
    <t>Sea Slug Pokémon</t>
  </si>
  <si>
    <t>Long Tail Pokémon</t>
  </si>
  <si>
    <t>Balloon Pokémon</t>
  </si>
  <si>
    <t>Blimp Pokémon</t>
  </si>
  <si>
    <t>Rabbit Pokémon</t>
  </si>
  <si>
    <t>Screech Pokémon</t>
  </si>
  <si>
    <t>Magical Pokémon</t>
  </si>
  <si>
    <t>Darkness Pokémon</t>
  </si>
  <si>
    <t>Big Boss Pokémon</t>
  </si>
  <si>
    <t>Catty Pokémon</t>
  </si>
  <si>
    <t>Tiger Cat Pokémon</t>
  </si>
  <si>
    <t>Bell Pokémon</t>
  </si>
  <si>
    <t>Wind Chime Pokémon</t>
  </si>
  <si>
    <t>Skunk Pokémon</t>
  </si>
  <si>
    <t>Bronze Pokémon</t>
  </si>
  <si>
    <t>Bronze Bell Pokémon</t>
  </si>
  <si>
    <t>Bonsai Pokémon</t>
  </si>
  <si>
    <t>Imitation Pokémon</t>
  </si>
  <si>
    <t>Mime Pokémon</t>
  </si>
  <si>
    <t>Barrier Pokémon</t>
  </si>
  <si>
    <t>Playhouse Pokémon</t>
  </si>
  <si>
    <t>Egg Pokémon</t>
  </si>
  <si>
    <t>Happiness Pokémon</t>
  </si>
  <si>
    <t>Music Note Pokémon</t>
  </si>
  <si>
    <t>Forbidden Pokémon</t>
  </si>
  <si>
    <t>Land Shark Pokémon</t>
  </si>
  <si>
    <t>Cave Pokémon</t>
  </si>
  <si>
    <t>Mach Pokémon</t>
  </si>
  <si>
    <t>Big Eater Pokémon</t>
  </si>
  <si>
    <t>Sleeping Pokémon</t>
  </si>
  <si>
    <t>Emanation Pokémon</t>
  </si>
  <si>
    <t>Aura Pokémon</t>
  </si>
  <si>
    <t>Hippo Pokémon</t>
  </si>
  <si>
    <t>Heavyweight Pokémon</t>
  </si>
  <si>
    <t>Scorpion Pokémon</t>
  </si>
  <si>
    <t>Ogre Scorp Pokémon</t>
  </si>
  <si>
    <t>Toxic Mouth Pokémon</t>
  </si>
  <si>
    <t>Bug Catcher Pokémon</t>
  </si>
  <si>
    <t>Wing Fish Pokémon</t>
  </si>
  <si>
    <t>Neon Pokémon</t>
  </si>
  <si>
    <t>Kite Pokémon</t>
  </si>
  <si>
    <t>Frosted Tree Pokémon</t>
  </si>
  <si>
    <t>Sharp Claw Pokémon</t>
  </si>
  <si>
    <t>Magnet Pokémon</t>
  </si>
  <si>
    <t>Magnet Area Pokémon</t>
  </si>
  <si>
    <t>Licking Pokémon</t>
  </si>
  <si>
    <t>Spikes Pokémon</t>
  </si>
  <si>
    <t>Drill Pokémon</t>
  </si>
  <si>
    <t>Vine Pokémon</t>
  </si>
  <si>
    <t>Electric Pokémon</t>
  </si>
  <si>
    <t>Thunderbolt Pokémon</t>
  </si>
  <si>
    <t>Live Coal Pokémon</t>
  </si>
  <si>
    <t>Spitfire Pokémon</t>
  </si>
  <si>
    <t>Blast Pokémon</t>
  </si>
  <si>
    <t>Spike Ball Pokémon</t>
  </si>
  <si>
    <t>Jubilee Pokémon</t>
  </si>
  <si>
    <t>Clear Wing Pokémon</t>
  </si>
  <si>
    <t>Ogre Darner Pokémon</t>
  </si>
  <si>
    <t>Evolution Pokémon</t>
  </si>
  <si>
    <t>Bubble Jet Pokémon</t>
  </si>
  <si>
    <t>Lightning Pokémon</t>
  </si>
  <si>
    <t>Sun Pokémon</t>
  </si>
  <si>
    <t>Moonlight Pokémon</t>
  </si>
  <si>
    <t>Verdant Pokémon</t>
  </si>
  <si>
    <t>Fresh Snow Pokémon</t>
  </si>
  <si>
    <t>Flyscorpion Pokémon</t>
  </si>
  <si>
    <t>Fang Scorp Pokémon</t>
  </si>
  <si>
    <t>Pig Pokémon</t>
  </si>
  <si>
    <t>Swine Pokémon</t>
  </si>
  <si>
    <t>Twin Tusk Pokémon</t>
  </si>
  <si>
    <t>Feeling Pokémon</t>
  </si>
  <si>
    <t>Emotion Pokémon</t>
  </si>
  <si>
    <t>Embrace Pokémon</t>
  </si>
  <si>
    <t>Blade Pokémon</t>
  </si>
  <si>
    <t>Compass Pokémon</t>
  </si>
  <si>
    <t>Requiem Pokémon</t>
  </si>
  <si>
    <t>Beckon Pokémon</t>
  </si>
  <si>
    <t>Gripper Pokémon</t>
  </si>
  <si>
    <t>Snow Hat Pokémon</t>
  </si>
  <si>
    <t>Face Pokémon</t>
  </si>
  <si>
    <t>Snow Land Pokémon</t>
  </si>
  <si>
    <t>Prankster Pokémon</t>
  </si>
  <si>
    <t>Dark Pokémon</t>
  </si>
  <si>
    <t>Disaster Pokémon</t>
  </si>
  <si>
    <t>Fish Pokémon</t>
  </si>
  <si>
    <t>Atrocious Pokémon</t>
  </si>
  <si>
    <t>Clap Pokémon</t>
  </si>
  <si>
    <t>Ball Roll Pokémon</t>
  </si>
  <si>
    <t>Ice Break Pokémon</t>
  </si>
  <si>
    <t>move_1</t>
  </si>
  <si>
    <t>move_2</t>
  </si>
  <si>
    <t>move_3</t>
  </si>
  <si>
    <t>evolve_cost</t>
  </si>
  <si>
    <t>West Ocean Shellos</t>
  </si>
  <si>
    <t>West Ocean Gastrodon</t>
  </si>
  <si>
    <t>East Ocean Shellos</t>
  </si>
  <si>
    <t>East Ocean Gastrodon</t>
  </si>
  <si>
    <t>internal_name</t>
  </si>
  <si>
    <t>evolve_apricorn</t>
  </si>
  <si>
    <t>Vaporeon,Jolteon,Flareon,Espeon,Umbreon,Leafeon,Glaceon</t>
  </si>
  <si>
    <t>Blue Apricorn,Yellow Apricorn,Red Apricorn,Pink Apricorn,Black Apricorn,Green Apricorn,White Apricorn</t>
  </si>
  <si>
    <t>Gardevoir,Gallade</t>
  </si>
  <si>
    <t>Red Apricorn,Blue Apricorn</t>
  </si>
  <si>
    <t>Glalie,Froslass</t>
  </si>
  <si>
    <t>Blue Apricorn,Red Apricorn</t>
  </si>
  <si>
    <t>Wormadam,Mothim</t>
  </si>
  <si>
    <t>evolve_into</t>
  </si>
  <si>
    <t>Blazing Valor Form</t>
  </si>
  <si>
    <t>Chilling Acuity Form</t>
  </si>
  <si>
    <t>Energising Verity Form</t>
  </si>
  <si>
    <t>Iron Pokémon</t>
  </si>
  <si>
    <t>Iceberg Pokémon</t>
  </si>
  <si>
    <t>Rock Peak Pokémon</t>
  </si>
  <si>
    <t>Alpha Pokémon</t>
  </si>
  <si>
    <t>Gratitude Pokémon</t>
  </si>
  <si>
    <t>Pitch-Black Pokémon</t>
  </si>
  <si>
    <t>Seafaring Pokémon</t>
  </si>
  <si>
    <t>Sea Drifter Pokémon</t>
  </si>
  <si>
    <t>Lunar Pokémon</t>
  </si>
  <si>
    <t>Renegade Pokémon</t>
  </si>
  <si>
    <t>Colossal Pokémon</t>
  </si>
  <si>
    <t>Lava Dome Pokémon</t>
  </si>
  <si>
    <t>Spatial Pokémon</t>
  </si>
  <si>
    <t>Temporal Pokémon</t>
  </si>
  <si>
    <t>Willpower Pokémon</t>
  </si>
  <si>
    <t>Knowledge Pokémon</t>
  </si>
  <si>
    <t>is_legendary</t>
  </si>
  <si>
    <t>number_in_deck</t>
  </si>
  <si>
    <t>Spear Pillar</t>
  </si>
  <si>
    <t>Hall of Origin</t>
  </si>
  <si>
    <t>Normal Form</t>
  </si>
  <si>
    <t>Fire Form</t>
  </si>
  <si>
    <t>Water Form</t>
  </si>
  <si>
    <t>Electric Form</t>
  </si>
  <si>
    <t>Grass Form</t>
  </si>
  <si>
    <t>Ice Form</t>
  </si>
  <si>
    <t>Arceus-Fire</t>
  </si>
  <si>
    <t>Arceus-Water</t>
  </si>
  <si>
    <t>Arceus-Electric</t>
  </si>
  <si>
    <t>Arceus-Grass</t>
  </si>
  <si>
    <t>Arceus-Ice</t>
  </si>
  <si>
    <t>Arceus-Fighting</t>
  </si>
  <si>
    <t>Arceus-Poison</t>
  </si>
  <si>
    <t>Arceus-Ground</t>
  </si>
  <si>
    <t>Arceus-Flying</t>
  </si>
  <si>
    <t>Arceus-Psychic</t>
  </si>
  <si>
    <t>Arceus-Bug</t>
  </si>
  <si>
    <t>Arceus-Rock</t>
  </si>
  <si>
    <t>Arceus-Ghost</t>
  </si>
  <si>
    <t>Arceus-Dragon</t>
  </si>
  <si>
    <t>Arceus-Dark</t>
  </si>
  <si>
    <t>Arceus-Steel</t>
  </si>
  <si>
    <t>Arceus-Fairy</t>
  </si>
  <si>
    <t>Fighting Form</t>
  </si>
  <si>
    <t>Poison Form</t>
  </si>
  <si>
    <t>Ground Form</t>
  </si>
  <si>
    <t>Flying Form</t>
  </si>
  <si>
    <t>Psychic Form</t>
  </si>
  <si>
    <t>Bug Form</t>
  </si>
  <si>
    <t>Rock Form</t>
  </si>
  <si>
    <t>Ghost Form</t>
  </si>
  <si>
    <t>Dragon Form</t>
  </si>
  <si>
    <t>Dark Form</t>
  </si>
  <si>
    <t>Steel Form</t>
  </si>
  <si>
    <t>Fairy Form</t>
  </si>
  <si>
    <t>Lake</t>
  </si>
  <si>
    <t>Porygon-Z</t>
  </si>
  <si>
    <t>Virtual Pokémon</t>
  </si>
  <si>
    <t>Control Panel</t>
  </si>
  <si>
    <t>Future Form</t>
  </si>
  <si>
    <t>is_event_only</t>
  </si>
  <si>
    <t>Pure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</si>
</sst>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2" fontId="0" fillId="0" borderId="0" xfId="0" applyNumberFormat="1"/>
    <xf numFmtId="49" fontId="0" fillId="0" borderId="0" xfId="0" applyNumberFormat="1"/>
    <xf numFmtId="49" fontId="0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9"/>
  <sheetViews>
    <sheetView topLeftCell="A88" zoomScaleNormal="100" workbookViewId="0">
      <selection activeCell="L68" sqref="L68:M68"/>
    </sheetView>
  </sheetViews>
  <sheetFormatPr defaultRowHeight="15" x14ac:dyDescent="0.25"/>
  <cols>
    <col min="1" max="1" width="16.85546875" style="1" bestFit="1" customWidth="1"/>
    <col min="2" max="2" width="14.85546875" style="1" bestFit="1" customWidth="1"/>
    <col min="3" max="3" width="7.85546875" style="6" bestFit="1" customWidth="1"/>
    <col min="4" max="4" width="7.85546875" style="6" customWidth="1"/>
    <col min="5" max="7" width="4.42578125" style="1" bestFit="1" customWidth="1"/>
    <col min="8" max="8" width="6.85546875" style="1" bestFit="1" customWidth="1"/>
    <col min="9" max="9" width="7" style="1" customWidth="1"/>
    <col min="10" max="10" width="4.42578125" style="1" bestFit="1" customWidth="1"/>
    <col min="11" max="11" width="22.42578125" style="1" bestFit="1" customWidth="1"/>
    <col min="12" max="12" width="14.140625" style="1" bestFit="1" customWidth="1"/>
    <col min="13" max="13" width="15" style="1" customWidth="1"/>
    <col min="14" max="14" width="11.42578125" style="5" customWidth="1"/>
    <col min="15" max="15" width="13.5703125" style="5" customWidth="1"/>
    <col min="16" max="16" width="6.28515625" style="1" bestFit="1" customWidth="1"/>
    <col min="17" max="17" width="8.28515625" style="1" bestFit="1" customWidth="1"/>
    <col min="18" max="18" width="5.140625" style="1" bestFit="1" customWidth="1"/>
    <col min="19" max="19" width="4.140625" style="1" bestFit="1" customWidth="1"/>
    <col min="20" max="20" width="17.85546875" style="1" bestFit="1" customWidth="1"/>
    <col min="21" max="22" width="9.140625" style="1"/>
    <col min="23" max="24" width="13" style="1" customWidth="1"/>
    <col min="25" max="25" width="11.5703125" bestFit="1" customWidth="1"/>
    <col min="26" max="26" width="12.7109375" bestFit="1" customWidth="1"/>
    <col min="27" max="27" width="21.42578125" style="1" bestFit="1" customWidth="1"/>
  </cols>
  <sheetData>
    <row r="1" spans="1:30" x14ac:dyDescent="0.25">
      <c r="A1" s="1" t="s">
        <v>5</v>
      </c>
      <c r="B1" s="1" t="s">
        <v>762</v>
      </c>
      <c r="C1" s="6" t="s">
        <v>760</v>
      </c>
      <c r="D1" s="6" t="s">
        <v>761</v>
      </c>
      <c r="E1" s="1" t="s">
        <v>3</v>
      </c>
      <c r="F1" s="1" t="s">
        <v>764</v>
      </c>
      <c r="G1" s="1" t="s">
        <v>765</v>
      </c>
      <c r="H1" s="1" t="s">
        <v>766</v>
      </c>
      <c r="I1" s="1" t="s">
        <v>767</v>
      </c>
      <c r="J1" s="1" t="s">
        <v>768</v>
      </c>
      <c r="K1" s="1" t="s">
        <v>783</v>
      </c>
      <c r="L1" s="1" t="s">
        <v>774</v>
      </c>
      <c r="M1" s="1" t="s">
        <v>775</v>
      </c>
      <c r="N1" s="5" t="s">
        <v>769</v>
      </c>
      <c r="O1" s="5" t="s">
        <v>770</v>
      </c>
      <c r="P1" s="1" t="s">
        <v>0</v>
      </c>
      <c r="Q1" s="1" t="s">
        <v>763</v>
      </c>
      <c r="R1" s="1" t="s">
        <v>772</v>
      </c>
      <c r="S1" s="1" t="s">
        <v>771</v>
      </c>
      <c r="T1" s="1" t="s">
        <v>902</v>
      </c>
      <c r="U1" s="1" t="s">
        <v>903</v>
      </c>
      <c r="V1" s="1" t="s">
        <v>904</v>
      </c>
      <c r="W1" s="1" t="s">
        <v>919</v>
      </c>
      <c r="X1" s="1" t="s">
        <v>911</v>
      </c>
      <c r="Y1" s="1" t="s">
        <v>905</v>
      </c>
      <c r="Z1" s="1" t="s">
        <v>910</v>
      </c>
      <c r="AA1" s="1" t="s">
        <v>776</v>
      </c>
      <c r="AB1" s="1" t="s">
        <v>983</v>
      </c>
      <c r="AC1" s="1" t="s">
        <v>939</v>
      </c>
      <c r="AD1" s="1" t="s">
        <v>940</v>
      </c>
    </row>
    <row r="2" spans="1:30" x14ac:dyDescent="0.25">
      <c r="A2" s="1">
        <v>387</v>
      </c>
      <c r="B2" s="1" t="s">
        <v>413</v>
      </c>
      <c r="C2" s="6" t="s">
        <v>12</v>
      </c>
      <c r="E2" s="1">
        <v>55</v>
      </c>
      <c r="F2" s="1">
        <v>68</v>
      </c>
      <c r="G2" s="1">
        <v>64</v>
      </c>
      <c r="H2" s="1">
        <v>45</v>
      </c>
      <c r="I2" s="1">
        <v>55</v>
      </c>
      <c r="J2" s="1">
        <v>31</v>
      </c>
      <c r="K2" s="1" t="s">
        <v>784</v>
      </c>
      <c r="L2" s="1" t="s">
        <v>751</v>
      </c>
      <c r="M2" s="1" t="s">
        <v>753</v>
      </c>
      <c r="N2" s="5">
        <f t="shared" ref="N2:N33" si="0">(0.4*J2 + 0.5*MAX(F2,H2)+0.1*MIN(F2,H2)) / 10</f>
        <v>5.09</v>
      </c>
      <c r="O2" s="5">
        <f t="shared" ref="O2:O33" si="1">(0.5*E2 + 0.25*G2 + 0.25*I2)/10</f>
        <v>5.7249999999999996</v>
      </c>
      <c r="P2" s="4">
        <v>4</v>
      </c>
      <c r="Q2" s="1">
        <f t="shared" ref="Q2:Q33" si="2">ROUND(O2, 0)</f>
        <v>6</v>
      </c>
      <c r="R2" s="1">
        <f t="shared" ref="R2:R33" si="3">P2+Q2</f>
        <v>10</v>
      </c>
      <c r="S2" s="1">
        <f t="shared" ref="S2:S33" si="4">ROUND((R2-4) / 2, 0)</f>
        <v>3</v>
      </c>
      <c r="T2" s="1" t="str">
        <f>C2</f>
        <v>grass</v>
      </c>
      <c r="U2" s="1" t="s">
        <v>33</v>
      </c>
      <c r="W2" s="1" t="str">
        <f>B3</f>
        <v>Grotle</v>
      </c>
      <c r="Y2">
        <f>ROUND(((S3*(S3-1)/2)-(S2*(S2-1)/2))/2 - (S3-S2)/2, 0)</f>
        <v>3</v>
      </c>
      <c r="Z2" t="str">
        <f t="shared" ref="Z2:Z37" si="5">B2</f>
        <v>Turtwig</v>
      </c>
      <c r="AB2">
        <v>0</v>
      </c>
      <c r="AC2">
        <v>0</v>
      </c>
      <c r="AD2">
        <v>1</v>
      </c>
    </row>
    <row r="3" spans="1:30" x14ac:dyDescent="0.25">
      <c r="A3" s="1">
        <v>388</v>
      </c>
      <c r="B3" s="1" t="s">
        <v>414</v>
      </c>
      <c r="C3" s="6" t="s">
        <v>12</v>
      </c>
      <c r="E3" s="1">
        <v>75</v>
      </c>
      <c r="F3" s="1">
        <v>89</v>
      </c>
      <c r="G3" s="1">
        <v>85</v>
      </c>
      <c r="H3" s="1">
        <v>55</v>
      </c>
      <c r="I3" s="1">
        <v>65</v>
      </c>
      <c r="J3" s="1">
        <v>36</v>
      </c>
      <c r="K3" s="1" t="s">
        <v>785</v>
      </c>
      <c r="L3" s="1" t="s">
        <v>751</v>
      </c>
      <c r="M3" s="1" t="s">
        <v>753</v>
      </c>
      <c r="N3" s="5">
        <f t="shared" si="0"/>
        <v>6.44</v>
      </c>
      <c r="O3" s="5">
        <f t="shared" si="1"/>
        <v>7.5</v>
      </c>
      <c r="P3" s="1">
        <f t="shared" ref="P3:P34" si="6">ROUND(N3, 0)</f>
        <v>6</v>
      </c>
      <c r="Q3" s="1">
        <f t="shared" si="2"/>
        <v>8</v>
      </c>
      <c r="R3" s="1">
        <f t="shared" si="3"/>
        <v>14</v>
      </c>
      <c r="S3" s="1">
        <f t="shared" si="4"/>
        <v>5</v>
      </c>
      <c r="T3" s="1" t="str">
        <f t="shared" ref="T3:T66" si="7">C3</f>
        <v>grass</v>
      </c>
      <c r="U3" s="1" t="s">
        <v>47</v>
      </c>
      <c r="V3" s="1" t="s">
        <v>33</v>
      </c>
      <c r="W3" s="1" t="str">
        <f>B4</f>
        <v>Torterra</v>
      </c>
      <c r="Y3">
        <f t="shared" ref="Y3:Y65" si="8">ROUND(((S4*(S4-1)/2)-(S3*(S3-1)/2))/2 - (S4-S3)/2, 0)</f>
        <v>5</v>
      </c>
      <c r="Z3" t="str">
        <f t="shared" si="5"/>
        <v>Grotle</v>
      </c>
      <c r="AB3">
        <v>0</v>
      </c>
      <c r="AC3">
        <v>0</v>
      </c>
      <c r="AD3">
        <v>2</v>
      </c>
    </row>
    <row r="4" spans="1:30" x14ac:dyDescent="0.25">
      <c r="A4" s="1">
        <v>389</v>
      </c>
      <c r="B4" s="1" t="s">
        <v>415</v>
      </c>
      <c r="C4" s="6" t="s">
        <v>12</v>
      </c>
      <c r="D4" s="6" t="s">
        <v>47</v>
      </c>
      <c r="E4" s="1">
        <v>95</v>
      </c>
      <c r="F4" s="1">
        <v>109</v>
      </c>
      <c r="G4" s="1">
        <v>105</v>
      </c>
      <c r="H4" s="1">
        <v>75</v>
      </c>
      <c r="I4" s="1">
        <v>85</v>
      </c>
      <c r="J4" s="1">
        <v>56</v>
      </c>
      <c r="K4" s="1" t="s">
        <v>786</v>
      </c>
      <c r="L4" s="1" t="s">
        <v>751</v>
      </c>
      <c r="M4" s="1" t="s">
        <v>753</v>
      </c>
      <c r="N4" s="5">
        <f t="shared" si="0"/>
        <v>8.4400000000000013</v>
      </c>
      <c r="O4" s="5">
        <f t="shared" si="1"/>
        <v>9.5</v>
      </c>
      <c r="P4" s="1">
        <f t="shared" si="6"/>
        <v>8</v>
      </c>
      <c r="Q4" s="1">
        <f t="shared" si="2"/>
        <v>10</v>
      </c>
      <c r="R4" s="1">
        <f t="shared" si="3"/>
        <v>18</v>
      </c>
      <c r="S4" s="1">
        <f t="shared" si="4"/>
        <v>7</v>
      </c>
      <c r="T4" s="1" t="str">
        <f t="shared" si="7"/>
        <v>grass</v>
      </c>
      <c r="U4" s="1" t="str">
        <f t="shared" ref="U4:U63" si="9">IF(D4 = 0, "", D4)</f>
        <v>ground</v>
      </c>
      <c r="V4" s="1" t="s">
        <v>97</v>
      </c>
      <c r="Z4" t="str">
        <f t="shared" si="5"/>
        <v>Torterra</v>
      </c>
      <c r="AB4">
        <v>0</v>
      </c>
      <c r="AC4">
        <v>0</v>
      </c>
      <c r="AD4">
        <v>3</v>
      </c>
    </row>
    <row r="5" spans="1:30" x14ac:dyDescent="0.25">
      <c r="A5" s="1">
        <v>390</v>
      </c>
      <c r="B5" s="1" t="s">
        <v>416</v>
      </c>
      <c r="C5" s="6" t="s">
        <v>17</v>
      </c>
      <c r="E5" s="1">
        <v>44</v>
      </c>
      <c r="F5" s="1">
        <v>58</v>
      </c>
      <c r="G5" s="1">
        <v>44</v>
      </c>
      <c r="H5" s="1">
        <v>58</v>
      </c>
      <c r="I5" s="1">
        <v>44</v>
      </c>
      <c r="J5" s="1">
        <v>61</v>
      </c>
      <c r="K5" s="1" t="s">
        <v>787</v>
      </c>
      <c r="L5" s="1" t="s">
        <v>754</v>
      </c>
      <c r="M5" s="1" t="s">
        <v>755</v>
      </c>
      <c r="N5" s="5">
        <f t="shared" si="0"/>
        <v>5.92</v>
      </c>
      <c r="O5" s="5">
        <f t="shared" si="1"/>
        <v>4.4000000000000004</v>
      </c>
      <c r="P5" s="1">
        <f t="shared" si="6"/>
        <v>6</v>
      </c>
      <c r="Q5" s="1">
        <f t="shared" si="2"/>
        <v>4</v>
      </c>
      <c r="R5" s="1">
        <f t="shared" si="3"/>
        <v>10</v>
      </c>
      <c r="S5" s="1">
        <f t="shared" si="4"/>
        <v>3</v>
      </c>
      <c r="T5" s="1" t="str">
        <f t="shared" si="7"/>
        <v>fire</v>
      </c>
      <c r="U5" s="1" t="s">
        <v>33</v>
      </c>
      <c r="W5" s="1" t="str">
        <f>B6</f>
        <v>Monferno</v>
      </c>
      <c r="Y5">
        <f t="shared" si="8"/>
        <v>3</v>
      </c>
      <c r="Z5" t="str">
        <f t="shared" si="5"/>
        <v>Chimchar</v>
      </c>
      <c r="AB5">
        <v>0</v>
      </c>
      <c r="AC5">
        <v>0</v>
      </c>
      <c r="AD5">
        <v>1</v>
      </c>
    </row>
    <row r="6" spans="1:30" x14ac:dyDescent="0.25">
      <c r="A6" s="1">
        <v>391</v>
      </c>
      <c r="B6" s="1" t="s">
        <v>417</v>
      </c>
      <c r="C6" s="6" t="s">
        <v>17</v>
      </c>
      <c r="D6" s="6" t="s">
        <v>77</v>
      </c>
      <c r="E6" s="1">
        <v>64</v>
      </c>
      <c r="F6" s="1">
        <v>78</v>
      </c>
      <c r="G6" s="1">
        <v>52</v>
      </c>
      <c r="H6" s="1">
        <v>78</v>
      </c>
      <c r="I6" s="1">
        <v>52</v>
      </c>
      <c r="J6" s="1">
        <v>81</v>
      </c>
      <c r="K6" s="1" t="s">
        <v>788</v>
      </c>
      <c r="L6" s="1" t="s">
        <v>754</v>
      </c>
      <c r="M6" s="1" t="s">
        <v>755</v>
      </c>
      <c r="N6" s="5">
        <f t="shared" si="0"/>
        <v>7.92</v>
      </c>
      <c r="O6" s="5">
        <f t="shared" si="1"/>
        <v>5.8</v>
      </c>
      <c r="P6" s="1">
        <f t="shared" si="6"/>
        <v>8</v>
      </c>
      <c r="Q6" s="1">
        <f t="shared" si="2"/>
        <v>6</v>
      </c>
      <c r="R6" s="1">
        <f t="shared" si="3"/>
        <v>14</v>
      </c>
      <c r="S6" s="1">
        <f t="shared" si="4"/>
        <v>5</v>
      </c>
      <c r="T6" s="1" t="str">
        <f t="shared" si="7"/>
        <v>fire</v>
      </c>
      <c r="U6" s="1" t="str">
        <f t="shared" si="9"/>
        <v>fighting</v>
      </c>
      <c r="V6" s="1" t="s">
        <v>33</v>
      </c>
      <c r="W6" s="1" t="str">
        <f>B7</f>
        <v>Infernape</v>
      </c>
      <c r="Y6">
        <f t="shared" si="8"/>
        <v>5</v>
      </c>
      <c r="Z6" t="str">
        <f t="shared" si="5"/>
        <v>Monferno</v>
      </c>
      <c r="AB6">
        <v>0</v>
      </c>
      <c r="AC6">
        <v>0</v>
      </c>
      <c r="AD6">
        <v>2</v>
      </c>
    </row>
    <row r="7" spans="1:30" x14ac:dyDescent="0.25">
      <c r="A7" s="1">
        <v>392</v>
      </c>
      <c r="B7" s="1" t="s">
        <v>418</v>
      </c>
      <c r="C7" s="6" t="s">
        <v>17</v>
      </c>
      <c r="D7" s="6" t="s">
        <v>77</v>
      </c>
      <c r="E7" s="1">
        <v>76</v>
      </c>
      <c r="F7" s="1">
        <v>104</v>
      </c>
      <c r="G7" s="1">
        <v>71</v>
      </c>
      <c r="H7" s="1">
        <v>104</v>
      </c>
      <c r="I7" s="1">
        <v>71</v>
      </c>
      <c r="J7" s="1">
        <v>108</v>
      </c>
      <c r="K7" s="1" t="s">
        <v>789</v>
      </c>
      <c r="L7" s="1" t="s">
        <v>754</v>
      </c>
      <c r="M7" s="1" t="s">
        <v>755</v>
      </c>
      <c r="N7" s="5">
        <f t="shared" si="0"/>
        <v>10.56</v>
      </c>
      <c r="O7" s="5">
        <f t="shared" si="1"/>
        <v>7.35</v>
      </c>
      <c r="P7" s="1">
        <f t="shared" si="6"/>
        <v>11</v>
      </c>
      <c r="Q7" s="1">
        <f t="shared" si="2"/>
        <v>7</v>
      </c>
      <c r="R7" s="1">
        <f t="shared" si="3"/>
        <v>18</v>
      </c>
      <c r="S7" s="1">
        <f t="shared" si="4"/>
        <v>7</v>
      </c>
      <c r="T7" s="1" t="str">
        <f t="shared" si="7"/>
        <v>fire</v>
      </c>
      <c r="U7" s="1" t="str">
        <f t="shared" si="9"/>
        <v>fighting</v>
      </c>
      <c r="V7" s="1" t="s">
        <v>97</v>
      </c>
      <c r="Z7" t="str">
        <f t="shared" si="5"/>
        <v>Infernape</v>
      </c>
      <c r="AB7">
        <v>0</v>
      </c>
      <c r="AC7">
        <v>0</v>
      </c>
      <c r="AD7">
        <v>3</v>
      </c>
    </row>
    <row r="8" spans="1:30" x14ac:dyDescent="0.25">
      <c r="A8" s="1">
        <v>393</v>
      </c>
      <c r="B8" s="1" t="s">
        <v>419</v>
      </c>
      <c r="C8" s="6" t="s">
        <v>22</v>
      </c>
      <c r="E8" s="1">
        <v>53</v>
      </c>
      <c r="F8" s="1">
        <v>51</v>
      </c>
      <c r="G8" s="1">
        <v>53</v>
      </c>
      <c r="H8" s="1">
        <v>61</v>
      </c>
      <c r="I8" s="1">
        <v>56</v>
      </c>
      <c r="J8" s="1">
        <v>40</v>
      </c>
      <c r="K8" s="1" t="s">
        <v>790</v>
      </c>
      <c r="L8" s="1" t="s">
        <v>756</v>
      </c>
      <c r="M8" s="1" t="s">
        <v>752</v>
      </c>
      <c r="N8" s="5">
        <f t="shared" si="0"/>
        <v>5.16</v>
      </c>
      <c r="O8" s="5">
        <f t="shared" si="1"/>
        <v>5.375</v>
      </c>
      <c r="P8" s="1">
        <f t="shared" si="6"/>
        <v>5</v>
      </c>
      <c r="Q8" s="1">
        <f t="shared" si="2"/>
        <v>5</v>
      </c>
      <c r="R8" s="1">
        <f t="shared" si="3"/>
        <v>10</v>
      </c>
      <c r="S8" s="1">
        <f t="shared" si="4"/>
        <v>3</v>
      </c>
      <c r="T8" s="1" t="str">
        <f t="shared" si="7"/>
        <v>water</v>
      </c>
      <c r="U8" s="1" t="s">
        <v>33</v>
      </c>
      <c r="W8" s="1" t="str">
        <f>B9</f>
        <v>Prinplup</v>
      </c>
      <c r="Y8">
        <f t="shared" si="8"/>
        <v>3</v>
      </c>
      <c r="Z8" t="str">
        <f t="shared" si="5"/>
        <v>Piplup</v>
      </c>
      <c r="AB8">
        <v>0</v>
      </c>
      <c r="AC8">
        <v>0</v>
      </c>
      <c r="AD8">
        <v>1</v>
      </c>
    </row>
    <row r="9" spans="1:30" x14ac:dyDescent="0.25">
      <c r="A9" s="1">
        <v>394</v>
      </c>
      <c r="B9" s="1" t="s">
        <v>420</v>
      </c>
      <c r="C9" s="6" t="s">
        <v>22</v>
      </c>
      <c r="E9" s="1">
        <v>64</v>
      </c>
      <c r="F9" s="1">
        <v>66</v>
      </c>
      <c r="G9" s="1">
        <v>68</v>
      </c>
      <c r="H9" s="1">
        <v>81</v>
      </c>
      <c r="I9" s="1">
        <v>76</v>
      </c>
      <c r="J9" s="1">
        <v>50</v>
      </c>
      <c r="K9" s="1" t="s">
        <v>790</v>
      </c>
      <c r="L9" s="1" t="s">
        <v>756</v>
      </c>
      <c r="M9" s="1" t="s">
        <v>752</v>
      </c>
      <c r="N9" s="5">
        <f t="shared" si="0"/>
        <v>6.7099999999999991</v>
      </c>
      <c r="O9" s="5">
        <f t="shared" si="1"/>
        <v>6.8</v>
      </c>
      <c r="P9" s="1">
        <f t="shared" si="6"/>
        <v>7</v>
      </c>
      <c r="Q9" s="1">
        <f t="shared" si="2"/>
        <v>7</v>
      </c>
      <c r="R9" s="1">
        <f t="shared" si="3"/>
        <v>14</v>
      </c>
      <c r="S9" s="1">
        <f t="shared" si="4"/>
        <v>5</v>
      </c>
      <c r="T9" s="6" t="str">
        <f>C9</f>
        <v>water</v>
      </c>
      <c r="U9" s="1" t="s">
        <v>20</v>
      </c>
      <c r="V9" s="1" t="s">
        <v>33</v>
      </c>
      <c r="W9" s="1" t="str">
        <f>B10</f>
        <v>Empoleon</v>
      </c>
      <c r="Y9">
        <f t="shared" si="8"/>
        <v>5</v>
      </c>
      <c r="Z9" t="str">
        <f t="shared" si="5"/>
        <v>Prinplup</v>
      </c>
      <c r="AB9">
        <v>0</v>
      </c>
      <c r="AC9">
        <v>0</v>
      </c>
      <c r="AD9">
        <v>2</v>
      </c>
    </row>
    <row r="10" spans="1:30" x14ac:dyDescent="0.25">
      <c r="A10" s="1">
        <v>395</v>
      </c>
      <c r="B10" s="1" t="s">
        <v>421</v>
      </c>
      <c r="C10" s="6" t="s">
        <v>22</v>
      </c>
      <c r="D10" s="6" t="s">
        <v>105</v>
      </c>
      <c r="E10" s="1">
        <v>84</v>
      </c>
      <c r="F10" s="1">
        <v>86</v>
      </c>
      <c r="G10" s="1">
        <v>88</v>
      </c>
      <c r="H10" s="1">
        <v>111</v>
      </c>
      <c r="I10" s="1">
        <v>101</v>
      </c>
      <c r="J10" s="1">
        <v>60</v>
      </c>
      <c r="K10" s="1" t="s">
        <v>791</v>
      </c>
      <c r="L10" s="1" t="s">
        <v>756</v>
      </c>
      <c r="M10" s="1" t="s">
        <v>752</v>
      </c>
      <c r="N10" s="5">
        <f t="shared" si="0"/>
        <v>8.8099999999999987</v>
      </c>
      <c r="O10" s="5">
        <f t="shared" si="1"/>
        <v>8.9250000000000007</v>
      </c>
      <c r="P10" s="1">
        <f t="shared" si="6"/>
        <v>9</v>
      </c>
      <c r="Q10" s="1">
        <f t="shared" si="2"/>
        <v>9</v>
      </c>
      <c r="R10" s="1">
        <f t="shared" si="3"/>
        <v>18</v>
      </c>
      <c r="S10" s="1">
        <f t="shared" si="4"/>
        <v>7</v>
      </c>
      <c r="T10" s="1" t="str">
        <f t="shared" si="7"/>
        <v>water</v>
      </c>
      <c r="U10" s="1" t="s">
        <v>105</v>
      </c>
      <c r="V10" s="1" t="s">
        <v>48</v>
      </c>
      <c r="Z10" t="str">
        <f t="shared" si="5"/>
        <v>Empoleon</v>
      </c>
      <c r="AB10">
        <v>0</v>
      </c>
      <c r="AC10">
        <v>0</v>
      </c>
      <c r="AD10">
        <v>3</v>
      </c>
    </row>
    <row r="11" spans="1:30" x14ac:dyDescent="0.25">
      <c r="A11" s="1">
        <v>396</v>
      </c>
      <c r="B11" s="1" t="s">
        <v>422</v>
      </c>
      <c r="C11" s="6" t="s">
        <v>33</v>
      </c>
      <c r="D11" s="6" t="s">
        <v>20</v>
      </c>
      <c r="E11" s="1">
        <v>40</v>
      </c>
      <c r="F11" s="1">
        <v>55</v>
      </c>
      <c r="G11" s="1">
        <v>30</v>
      </c>
      <c r="H11" s="1">
        <v>30</v>
      </c>
      <c r="I11" s="1">
        <v>30</v>
      </c>
      <c r="J11" s="1">
        <v>60</v>
      </c>
      <c r="K11" s="1" t="s">
        <v>792</v>
      </c>
      <c r="L11" s="1" t="s">
        <v>759</v>
      </c>
      <c r="M11" s="1" t="s">
        <v>753</v>
      </c>
      <c r="N11" s="5">
        <f t="shared" si="0"/>
        <v>5.45</v>
      </c>
      <c r="O11" s="5">
        <f t="shared" si="1"/>
        <v>3.5</v>
      </c>
      <c r="P11" s="1">
        <f t="shared" si="6"/>
        <v>5</v>
      </c>
      <c r="Q11" s="1">
        <f t="shared" si="2"/>
        <v>4</v>
      </c>
      <c r="R11" s="1">
        <f t="shared" si="3"/>
        <v>9</v>
      </c>
      <c r="S11" s="1">
        <f t="shared" si="4"/>
        <v>3</v>
      </c>
      <c r="T11" s="1" t="str">
        <f t="shared" si="7"/>
        <v>normal</v>
      </c>
      <c r="U11" s="1" t="str">
        <f t="shared" si="9"/>
        <v>flying</v>
      </c>
      <c r="W11" s="1" t="str">
        <f>B12</f>
        <v>Staravia</v>
      </c>
      <c r="Y11">
        <f t="shared" si="8"/>
        <v>1</v>
      </c>
      <c r="Z11" t="str">
        <f t="shared" si="5"/>
        <v>Starly</v>
      </c>
      <c r="AB11">
        <v>0</v>
      </c>
      <c r="AC11">
        <v>0</v>
      </c>
      <c r="AD11">
        <v>1</v>
      </c>
    </row>
    <row r="12" spans="1:30" x14ac:dyDescent="0.25">
      <c r="A12" s="1">
        <v>397</v>
      </c>
      <c r="B12" s="1" t="s">
        <v>423</v>
      </c>
      <c r="C12" s="6" t="s">
        <v>33</v>
      </c>
      <c r="D12" s="6" t="s">
        <v>20</v>
      </c>
      <c r="E12" s="1">
        <v>55</v>
      </c>
      <c r="F12" s="1">
        <v>75</v>
      </c>
      <c r="G12" s="1">
        <v>50</v>
      </c>
      <c r="H12" s="1">
        <v>40</v>
      </c>
      <c r="I12" s="1">
        <v>40</v>
      </c>
      <c r="J12" s="1">
        <v>80</v>
      </c>
      <c r="K12" s="1" t="s">
        <v>792</v>
      </c>
      <c r="L12" s="1" t="s">
        <v>759</v>
      </c>
      <c r="M12" s="1" t="s">
        <v>753</v>
      </c>
      <c r="N12" s="5">
        <f t="shared" si="0"/>
        <v>7.35</v>
      </c>
      <c r="O12" s="5">
        <f t="shared" si="1"/>
        <v>5</v>
      </c>
      <c r="P12" s="1">
        <f t="shared" si="6"/>
        <v>7</v>
      </c>
      <c r="Q12" s="1">
        <f t="shared" si="2"/>
        <v>5</v>
      </c>
      <c r="R12" s="1">
        <f t="shared" si="3"/>
        <v>12</v>
      </c>
      <c r="S12" s="1">
        <f t="shared" si="4"/>
        <v>4</v>
      </c>
      <c r="T12" s="1" t="str">
        <f t="shared" si="7"/>
        <v>normal</v>
      </c>
      <c r="U12" s="1" t="str">
        <f t="shared" si="9"/>
        <v>flying</v>
      </c>
      <c r="V12" s="1" t="s">
        <v>105</v>
      </c>
      <c r="W12" s="1" t="str">
        <f>B13</f>
        <v>Staraptor</v>
      </c>
      <c r="Y12">
        <f t="shared" si="8"/>
        <v>6</v>
      </c>
      <c r="Z12" t="str">
        <f t="shared" si="5"/>
        <v>Staravia</v>
      </c>
      <c r="AB12">
        <v>0</v>
      </c>
      <c r="AC12">
        <v>0</v>
      </c>
      <c r="AD12">
        <v>2</v>
      </c>
    </row>
    <row r="13" spans="1:30" x14ac:dyDescent="0.25">
      <c r="A13" s="1">
        <v>398</v>
      </c>
      <c r="B13" s="1" t="s">
        <v>424</v>
      </c>
      <c r="C13" s="6" t="s">
        <v>33</v>
      </c>
      <c r="D13" s="6" t="s">
        <v>20</v>
      </c>
      <c r="E13" s="1">
        <v>85</v>
      </c>
      <c r="F13" s="1">
        <v>120</v>
      </c>
      <c r="G13" s="1">
        <v>70</v>
      </c>
      <c r="H13" s="1">
        <v>50</v>
      </c>
      <c r="I13" s="1">
        <v>60</v>
      </c>
      <c r="J13" s="1">
        <v>100</v>
      </c>
      <c r="K13" s="1" t="s">
        <v>793</v>
      </c>
      <c r="L13" s="1" t="s">
        <v>759</v>
      </c>
      <c r="M13" s="1" t="s">
        <v>753</v>
      </c>
      <c r="N13" s="5">
        <f t="shared" si="0"/>
        <v>10.5</v>
      </c>
      <c r="O13" s="5">
        <f t="shared" si="1"/>
        <v>7.5</v>
      </c>
      <c r="P13" s="2">
        <v>10</v>
      </c>
      <c r="Q13" s="1">
        <f t="shared" si="2"/>
        <v>8</v>
      </c>
      <c r="R13" s="1">
        <f t="shared" si="3"/>
        <v>18</v>
      </c>
      <c r="S13" s="1">
        <f t="shared" si="4"/>
        <v>7</v>
      </c>
      <c r="T13" s="1" t="str">
        <f t="shared" si="7"/>
        <v>normal</v>
      </c>
      <c r="U13" s="1" t="str">
        <f t="shared" si="9"/>
        <v>flying</v>
      </c>
      <c r="V13" s="1" t="s">
        <v>77</v>
      </c>
      <c r="Z13" t="str">
        <f t="shared" si="5"/>
        <v>Staraptor</v>
      </c>
      <c r="AB13">
        <v>0</v>
      </c>
      <c r="AC13">
        <v>0</v>
      </c>
      <c r="AD13">
        <v>3</v>
      </c>
    </row>
    <row r="14" spans="1:30" x14ac:dyDescent="0.25">
      <c r="A14" s="1">
        <v>399</v>
      </c>
      <c r="B14" s="1" t="s">
        <v>425</v>
      </c>
      <c r="C14" s="6" t="s">
        <v>33</v>
      </c>
      <c r="E14" s="1">
        <v>59</v>
      </c>
      <c r="F14" s="1">
        <v>45</v>
      </c>
      <c r="G14" s="1">
        <v>40</v>
      </c>
      <c r="H14" s="1">
        <v>35</v>
      </c>
      <c r="I14" s="1">
        <v>40</v>
      </c>
      <c r="J14" s="1">
        <v>31</v>
      </c>
      <c r="K14" s="1" t="s">
        <v>794</v>
      </c>
      <c r="L14" s="1" t="s">
        <v>754</v>
      </c>
      <c r="M14" s="1" t="s">
        <v>753</v>
      </c>
      <c r="N14" s="5">
        <f t="shared" si="0"/>
        <v>3.84</v>
      </c>
      <c r="O14" s="5">
        <f t="shared" si="1"/>
        <v>4.95</v>
      </c>
      <c r="P14" s="1">
        <f t="shared" si="6"/>
        <v>4</v>
      </c>
      <c r="Q14" s="1">
        <f t="shared" si="2"/>
        <v>5</v>
      </c>
      <c r="R14" s="1">
        <f t="shared" si="3"/>
        <v>9</v>
      </c>
      <c r="S14" s="1">
        <f t="shared" si="4"/>
        <v>3</v>
      </c>
      <c r="T14" s="1" t="str">
        <f t="shared" si="7"/>
        <v>normal</v>
      </c>
      <c r="U14" s="1" t="s">
        <v>22</v>
      </c>
      <c r="W14" s="1" t="str">
        <f>B15</f>
        <v>Bibarel</v>
      </c>
      <c r="Y14">
        <f t="shared" si="8"/>
        <v>5</v>
      </c>
      <c r="Z14" t="str">
        <f t="shared" si="5"/>
        <v>Bidoof</v>
      </c>
      <c r="AB14">
        <v>0</v>
      </c>
      <c r="AC14">
        <v>0</v>
      </c>
      <c r="AD14">
        <v>1</v>
      </c>
    </row>
    <row r="15" spans="1:30" x14ac:dyDescent="0.25">
      <c r="A15" s="1">
        <v>400</v>
      </c>
      <c r="B15" s="1" t="s">
        <v>426</v>
      </c>
      <c r="C15" s="6" t="s">
        <v>33</v>
      </c>
      <c r="D15" s="6" t="s">
        <v>22</v>
      </c>
      <c r="E15" s="1">
        <v>79</v>
      </c>
      <c r="F15" s="1">
        <v>85</v>
      </c>
      <c r="G15" s="1">
        <v>60</v>
      </c>
      <c r="H15" s="1">
        <v>55</v>
      </c>
      <c r="I15" s="1">
        <v>60</v>
      </c>
      <c r="J15" s="1">
        <v>71</v>
      </c>
      <c r="K15" s="1" t="s">
        <v>795</v>
      </c>
      <c r="L15" s="1" t="s">
        <v>754</v>
      </c>
      <c r="M15" s="1" t="s">
        <v>753</v>
      </c>
      <c r="N15" s="5">
        <f t="shared" si="0"/>
        <v>7.6400000000000006</v>
      </c>
      <c r="O15" s="5">
        <f t="shared" si="1"/>
        <v>6.95</v>
      </c>
      <c r="P15" s="1">
        <f t="shared" si="6"/>
        <v>8</v>
      </c>
      <c r="Q15" s="1">
        <f t="shared" si="2"/>
        <v>7</v>
      </c>
      <c r="R15" s="1">
        <f t="shared" si="3"/>
        <v>15</v>
      </c>
      <c r="S15" s="1">
        <f t="shared" si="4"/>
        <v>6</v>
      </c>
      <c r="T15" s="1" t="str">
        <f t="shared" si="7"/>
        <v>normal</v>
      </c>
      <c r="U15" s="1" t="str">
        <f t="shared" si="9"/>
        <v>water</v>
      </c>
      <c r="V15" s="1" t="s">
        <v>44</v>
      </c>
      <c r="Z15" t="str">
        <f t="shared" si="5"/>
        <v>Bibarel</v>
      </c>
      <c r="AB15">
        <v>0</v>
      </c>
      <c r="AC15">
        <v>0</v>
      </c>
      <c r="AD15">
        <v>2</v>
      </c>
    </row>
    <row r="16" spans="1:30" x14ac:dyDescent="0.25">
      <c r="A16" s="1">
        <v>401</v>
      </c>
      <c r="B16" s="1" t="s">
        <v>427</v>
      </c>
      <c r="C16" s="6" t="s">
        <v>26</v>
      </c>
      <c r="E16" s="1">
        <v>37</v>
      </c>
      <c r="F16" s="1">
        <v>25</v>
      </c>
      <c r="G16" s="1">
        <v>41</v>
      </c>
      <c r="H16" s="1">
        <v>25</v>
      </c>
      <c r="I16" s="1">
        <v>41</v>
      </c>
      <c r="J16" s="1">
        <v>25</v>
      </c>
      <c r="K16" s="1" t="s">
        <v>796</v>
      </c>
      <c r="L16" s="1" t="s">
        <v>754</v>
      </c>
      <c r="M16" s="1" t="s">
        <v>753</v>
      </c>
      <c r="N16" s="5">
        <f t="shared" si="0"/>
        <v>2.5</v>
      </c>
      <c r="O16" s="5">
        <f t="shared" si="1"/>
        <v>3.9</v>
      </c>
      <c r="P16" s="1">
        <f t="shared" si="6"/>
        <v>3</v>
      </c>
      <c r="Q16" s="1">
        <f t="shared" si="2"/>
        <v>4</v>
      </c>
      <c r="R16" s="1">
        <f t="shared" si="3"/>
        <v>7</v>
      </c>
      <c r="S16" s="1">
        <f t="shared" si="4"/>
        <v>2</v>
      </c>
      <c r="T16" s="1" t="str">
        <f t="shared" si="7"/>
        <v>bug</v>
      </c>
      <c r="U16" s="1" t="s">
        <v>33</v>
      </c>
      <c r="W16" s="1" t="str">
        <f>B17</f>
        <v>Kricketune</v>
      </c>
      <c r="Y16">
        <f t="shared" si="8"/>
        <v>3</v>
      </c>
      <c r="Z16" t="str">
        <f t="shared" si="5"/>
        <v>Kricketot</v>
      </c>
      <c r="AB16">
        <v>0</v>
      </c>
      <c r="AC16">
        <v>0</v>
      </c>
      <c r="AD16">
        <v>1</v>
      </c>
    </row>
    <row r="17" spans="1:30" x14ac:dyDescent="0.25">
      <c r="A17" s="1">
        <v>402</v>
      </c>
      <c r="B17" s="1" t="s">
        <v>428</v>
      </c>
      <c r="C17" s="6" t="s">
        <v>26</v>
      </c>
      <c r="E17" s="1">
        <v>77</v>
      </c>
      <c r="F17" s="1">
        <v>85</v>
      </c>
      <c r="G17" s="1">
        <v>51</v>
      </c>
      <c r="H17" s="1">
        <v>55</v>
      </c>
      <c r="I17" s="1">
        <v>51</v>
      </c>
      <c r="J17" s="1">
        <v>65</v>
      </c>
      <c r="K17" s="1" t="s">
        <v>796</v>
      </c>
      <c r="L17" s="1" t="s">
        <v>754</v>
      </c>
      <c r="M17" s="1" t="s">
        <v>753</v>
      </c>
      <c r="N17" s="5">
        <f t="shared" si="0"/>
        <v>7.4</v>
      </c>
      <c r="O17" s="5">
        <f t="shared" si="1"/>
        <v>6.4</v>
      </c>
      <c r="P17" s="1">
        <f t="shared" si="6"/>
        <v>7</v>
      </c>
      <c r="Q17" s="1">
        <f t="shared" si="2"/>
        <v>6</v>
      </c>
      <c r="R17" s="1">
        <f t="shared" si="3"/>
        <v>13</v>
      </c>
      <c r="S17" s="1">
        <f t="shared" si="4"/>
        <v>5</v>
      </c>
      <c r="T17" s="1" t="str">
        <f t="shared" si="7"/>
        <v>bug</v>
      </c>
      <c r="U17" s="1" t="s">
        <v>77</v>
      </c>
      <c r="V17" s="1" t="s">
        <v>37</v>
      </c>
      <c r="Z17" t="str">
        <f t="shared" si="5"/>
        <v>Kricketune</v>
      </c>
      <c r="AB17">
        <v>0</v>
      </c>
      <c r="AC17">
        <v>0</v>
      </c>
      <c r="AD17">
        <v>2</v>
      </c>
    </row>
    <row r="18" spans="1:30" x14ac:dyDescent="0.25">
      <c r="A18" s="1">
        <v>403</v>
      </c>
      <c r="B18" s="1" t="s">
        <v>429</v>
      </c>
      <c r="C18" s="6" t="s">
        <v>44</v>
      </c>
      <c r="E18" s="1">
        <v>45</v>
      </c>
      <c r="F18" s="1">
        <v>65</v>
      </c>
      <c r="G18" s="1">
        <v>34</v>
      </c>
      <c r="H18" s="1">
        <v>40</v>
      </c>
      <c r="I18" s="1">
        <v>34</v>
      </c>
      <c r="J18" s="1">
        <v>45</v>
      </c>
      <c r="K18" s="1" t="s">
        <v>797</v>
      </c>
      <c r="L18" s="1" t="s">
        <v>754</v>
      </c>
      <c r="M18" s="1" t="s">
        <v>755</v>
      </c>
      <c r="N18" s="5">
        <f t="shared" si="0"/>
        <v>5.45</v>
      </c>
      <c r="O18" s="5">
        <f t="shared" si="1"/>
        <v>3.95</v>
      </c>
      <c r="P18" s="1">
        <f t="shared" si="6"/>
        <v>5</v>
      </c>
      <c r="Q18" s="1">
        <f t="shared" si="2"/>
        <v>4</v>
      </c>
      <c r="R18" s="1">
        <f t="shared" si="3"/>
        <v>9</v>
      </c>
      <c r="S18" s="1">
        <f t="shared" si="4"/>
        <v>3</v>
      </c>
      <c r="T18" s="1" t="str">
        <f t="shared" si="7"/>
        <v>electric</v>
      </c>
      <c r="U18" s="1" t="s">
        <v>33</v>
      </c>
      <c r="W18" s="1" t="str">
        <f>B19</f>
        <v>Luxio</v>
      </c>
      <c r="Y18">
        <f t="shared" si="8"/>
        <v>1</v>
      </c>
      <c r="Z18" t="str">
        <f t="shared" si="5"/>
        <v>Shinx</v>
      </c>
      <c r="AB18">
        <v>0</v>
      </c>
      <c r="AC18">
        <v>0</v>
      </c>
      <c r="AD18">
        <v>1</v>
      </c>
    </row>
    <row r="19" spans="1:30" x14ac:dyDescent="0.25">
      <c r="A19" s="1">
        <v>404</v>
      </c>
      <c r="B19" s="1" t="s">
        <v>430</v>
      </c>
      <c r="C19" s="6" t="s">
        <v>44</v>
      </c>
      <c r="E19" s="1">
        <v>60</v>
      </c>
      <c r="F19" s="1">
        <v>85</v>
      </c>
      <c r="G19" s="1">
        <v>49</v>
      </c>
      <c r="H19" s="1">
        <v>60</v>
      </c>
      <c r="I19" s="1">
        <v>49</v>
      </c>
      <c r="J19" s="1">
        <v>60</v>
      </c>
      <c r="K19" s="1" t="s">
        <v>798</v>
      </c>
      <c r="L19" s="1" t="s">
        <v>754</v>
      </c>
      <c r="M19" s="1" t="s">
        <v>755</v>
      </c>
      <c r="N19" s="5">
        <f t="shared" si="0"/>
        <v>7.25</v>
      </c>
      <c r="O19" s="5">
        <f t="shared" si="1"/>
        <v>5.45</v>
      </c>
      <c r="P19" s="1">
        <f t="shared" si="6"/>
        <v>7</v>
      </c>
      <c r="Q19" s="1">
        <f t="shared" si="2"/>
        <v>5</v>
      </c>
      <c r="R19" s="1">
        <f t="shared" si="3"/>
        <v>12</v>
      </c>
      <c r="S19" s="1">
        <f t="shared" si="4"/>
        <v>4</v>
      </c>
      <c r="T19" s="1" t="str">
        <f t="shared" si="7"/>
        <v>electric</v>
      </c>
      <c r="U19" s="1" t="s">
        <v>37</v>
      </c>
      <c r="V19" s="1" t="s">
        <v>33</v>
      </c>
      <c r="W19" s="1" t="str">
        <f>B20</f>
        <v>Luxray</v>
      </c>
      <c r="Y19">
        <f t="shared" si="8"/>
        <v>6</v>
      </c>
      <c r="Z19" t="str">
        <f t="shared" si="5"/>
        <v>Luxio</v>
      </c>
      <c r="AB19">
        <v>0</v>
      </c>
      <c r="AC19">
        <v>0</v>
      </c>
      <c r="AD19">
        <v>2</v>
      </c>
    </row>
    <row r="20" spans="1:30" x14ac:dyDescent="0.25">
      <c r="A20" s="1">
        <v>405</v>
      </c>
      <c r="B20" s="1" t="s">
        <v>431</v>
      </c>
      <c r="C20" s="6" t="s">
        <v>44</v>
      </c>
      <c r="E20" s="1">
        <v>80</v>
      </c>
      <c r="F20" s="1">
        <v>120</v>
      </c>
      <c r="G20" s="1">
        <v>79</v>
      </c>
      <c r="H20" s="1">
        <v>95</v>
      </c>
      <c r="I20" s="1">
        <v>79</v>
      </c>
      <c r="J20" s="1">
        <v>70</v>
      </c>
      <c r="K20" s="1" t="s">
        <v>799</v>
      </c>
      <c r="L20" s="1" t="s">
        <v>754</v>
      </c>
      <c r="M20" s="1" t="s">
        <v>755</v>
      </c>
      <c r="N20" s="5">
        <f t="shared" si="0"/>
        <v>9.75</v>
      </c>
      <c r="O20" s="5">
        <f t="shared" si="1"/>
        <v>7.95</v>
      </c>
      <c r="P20" s="1">
        <f t="shared" si="6"/>
        <v>10</v>
      </c>
      <c r="Q20" s="1">
        <f t="shared" si="2"/>
        <v>8</v>
      </c>
      <c r="R20" s="1">
        <f t="shared" si="3"/>
        <v>18</v>
      </c>
      <c r="S20" s="1">
        <f t="shared" si="4"/>
        <v>7</v>
      </c>
      <c r="T20" s="1" t="str">
        <f t="shared" si="7"/>
        <v>electric</v>
      </c>
      <c r="U20" s="1" t="s">
        <v>37</v>
      </c>
      <c r="V20" s="1" t="s">
        <v>77</v>
      </c>
      <c r="Z20" t="str">
        <f t="shared" si="5"/>
        <v>Luxray</v>
      </c>
      <c r="AB20">
        <v>0</v>
      </c>
      <c r="AC20">
        <v>0</v>
      </c>
      <c r="AD20">
        <v>3</v>
      </c>
    </row>
    <row r="21" spans="1:30" x14ac:dyDescent="0.25">
      <c r="A21" s="1">
        <v>406</v>
      </c>
      <c r="B21" s="3" t="s">
        <v>432</v>
      </c>
      <c r="C21" s="6" t="s">
        <v>12</v>
      </c>
      <c r="D21" s="6" t="s">
        <v>13</v>
      </c>
      <c r="E21" s="1">
        <v>40</v>
      </c>
      <c r="F21" s="1">
        <v>30</v>
      </c>
      <c r="G21" s="1">
        <v>35</v>
      </c>
      <c r="H21" s="1">
        <v>50</v>
      </c>
      <c r="I21" s="1">
        <v>70</v>
      </c>
      <c r="J21" s="1">
        <v>55</v>
      </c>
      <c r="K21" s="1" t="s">
        <v>800</v>
      </c>
      <c r="L21" s="1" t="s">
        <v>754</v>
      </c>
      <c r="M21" s="1" t="s">
        <v>755</v>
      </c>
      <c r="N21" s="5">
        <f t="shared" si="0"/>
        <v>5</v>
      </c>
      <c r="O21" s="5">
        <f t="shared" si="1"/>
        <v>4.625</v>
      </c>
      <c r="P21" s="1">
        <f t="shared" si="6"/>
        <v>5</v>
      </c>
      <c r="Q21" s="1">
        <f t="shared" si="2"/>
        <v>5</v>
      </c>
      <c r="R21" s="1">
        <f t="shared" si="3"/>
        <v>10</v>
      </c>
      <c r="S21" s="1">
        <f t="shared" si="4"/>
        <v>3</v>
      </c>
      <c r="T21" s="1" t="str">
        <f t="shared" si="7"/>
        <v>grass</v>
      </c>
      <c r="U21" s="1" t="str">
        <f t="shared" si="9"/>
        <v>poison</v>
      </c>
      <c r="W21" s="1" t="str">
        <f>B22</f>
        <v>Roselia</v>
      </c>
      <c r="Y21">
        <f t="shared" si="8"/>
        <v>3</v>
      </c>
      <c r="Z21" t="str">
        <f t="shared" si="5"/>
        <v>Budew</v>
      </c>
      <c r="AA21" s="3"/>
      <c r="AB21">
        <v>0</v>
      </c>
      <c r="AC21">
        <v>0</v>
      </c>
      <c r="AD21">
        <v>1</v>
      </c>
    </row>
    <row r="22" spans="1:30" x14ac:dyDescent="0.25">
      <c r="A22" s="1">
        <v>315</v>
      </c>
      <c r="B22" s="3" t="s">
        <v>341</v>
      </c>
      <c r="C22" s="6" t="s">
        <v>12</v>
      </c>
      <c r="D22" s="6" t="s">
        <v>13</v>
      </c>
      <c r="E22" s="1">
        <v>50</v>
      </c>
      <c r="F22" s="1">
        <v>60</v>
      </c>
      <c r="G22" s="1">
        <v>45</v>
      </c>
      <c r="H22" s="1">
        <v>100</v>
      </c>
      <c r="I22" s="1">
        <v>80</v>
      </c>
      <c r="J22" s="1">
        <v>65</v>
      </c>
      <c r="K22" s="1" t="s">
        <v>801</v>
      </c>
      <c r="L22" s="1" t="s">
        <v>754</v>
      </c>
      <c r="M22" s="1" t="s">
        <v>755</v>
      </c>
      <c r="N22" s="5">
        <f t="shared" si="0"/>
        <v>8.1999999999999993</v>
      </c>
      <c r="O22" s="5">
        <f t="shared" si="1"/>
        <v>5.625</v>
      </c>
      <c r="P22" s="1">
        <f t="shared" si="6"/>
        <v>8</v>
      </c>
      <c r="Q22" s="1">
        <f t="shared" si="2"/>
        <v>6</v>
      </c>
      <c r="R22" s="1">
        <f t="shared" si="3"/>
        <v>14</v>
      </c>
      <c r="S22" s="1">
        <f t="shared" si="4"/>
        <v>5</v>
      </c>
      <c r="T22" s="1" t="str">
        <f t="shared" si="7"/>
        <v>grass</v>
      </c>
      <c r="U22" s="1" t="str">
        <f t="shared" si="9"/>
        <v>poison</v>
      </c>
      <c r="V22" s="1" t="s">
        <v>33</v>
      </c>
      <c r="W22" s="1" t="str">
        <f>B23</f>
        <v>Roserade</v>
      </c>
      <c r="Y22">
        <f t="shared" si="8"/>
        <v>5</v>
      </c>
      <c r="Z22" t="str">
        <f t="shared" si="5"/>
        <v>Roselia</v>
      </c>
      <c r="AA22" s="3"/>
      <c r="AB22">
        <v>0</v>
      </c>
      <c r="AC22">
        <v>0</v>
      </c>
      <c r="AD22">
        <v>2</v>
      </c>
    </row>
    <row r="23" spans="1:30" x14ac:dyDescent="0.25">
      <c r="A23" s="1">
        <v>407</v>
      </c>
      <c r="B23" s="3" t="s">
        <v>433</v>
      </c>
      <c r="C23" s="6" t="s">
        <v>12</v>
      </c>
      <c r="D23" s="6" t="s">
        <v>13</v>
      </c>
      <c r="E23" s="1">
        <v>60</v>
      </c>
      <c r="F23" s="1">
        <v>70</v>
      </c>
      <c r="G23" s="1">
        <v>65</v>
      </c>
      <c r="H23" s="1">
        <v>125</v>
      </c>
      <c r="I23" s="1">
        <v>105</v>
      </c>
      <c r="J23" s="1">
        <v>90</v>
      </c>
      <c r="K23" s="1" t="s">
        <v>802</v>
      </c>
      <c r="L23" s="1" t="s">
        <v>754</v>
      </c>
      <c r="M23" s="1" t="s">
        <v>755</v>
      </c>
      <c r="N23" s="5">
        <f t="shared" si="0"/>
        <v>10.55</v>
      </c>
      <c r="O23" s="5">
        <f t="shared" si="1"/>
        <v>7.25</v>
      </c>
      <c r="P23" s="1">
        <f t="shared" si="6"/>
        <v>11</v>
      </c>
      <c r="Q23" s="1">
        <f t="shared" si="2"/>
        <v>7</v>
      </c>
      <c r="R23" s="1">
        <f t="shared" si="3"/>
        <v>18</v>
      </c>
      <c r="S23" s="1">
        <f t="shared" si="4"/>
        <v>7</v>
      </c>
      <c r="T23" s="1" t="str">
        <f t="shared" si="7"/>
        <v>grass</v>
      </c>
      <c r="U23" s="1" t="str">
        <f t="shared" si="9"/>
        <v>poison</v>
      </c>
      <c r="V23" s="1" t="s">
        <v>117</v>
      </c>
      <c r="Z23" t="str">
        <f t="shared" si="5"/>
        <v>Roserade</v>
      </c>
      <c r="AA23" s="3"/>
      <c r="AB23">
        <v>0</v>
      </c>
      <c r="AC23">
        <v>0</v>
      </c>
      <c r="AD23">
        <v>3</v>
      </c>
    </row>
    <row r="24" spans="1:30" x14ac:dyDescent="0.25">
      <c r="A24" s="1">
        <v>408</v>
      </c>
      <c r="B24" s="3" t="s">
        <v>434</v>
      </c>
      <c r="C24" s="7" t="s">
        <v>173</v>
      </c>
      <c r="E24" s="1">
        <v>67</v>
      </c>
      <c r="F24" s="1">
        <v>125</v>
      </c>
      <c r="G24" s="1">
        <v>40</v>
      </c>
      <c r="H24" s="1">
        <v>30</v>
      </c>
      <c r="I24" s="1">
        <v>30</v>
      </c>
      <c r="J24" s="1">
        <v>58</v>
      </c>
      <c r="K24" s="1" t="s">
        <v>803</v>
      </c>
      <c r="L24" s="1" t="s">
        <v>754</v>
      </c>
      <c r="M24" s="1" t="s">
        <v>753</v>
      </c>
      <c r="N24" s="5">
        <f t="shared" si="0"/>
        <v>8.870000000000001</v>
      </c>
      <c r="O24" s="5">
        <f t="shared" si="1"/>
        <v>5.0999999999999996</v>
      </c>
      <c r="P24" s="1">
        <f t="shared" si="6"/>
        <v>9</v>
      </c>
      <c r="Q24" s="1">
        <f t="shared" si="2"/>
        <v>5</v>
      </c>
      <c r="R24" s="3">
        <f t="shared" si="3"/>
        <v>14</v>
      </c>
      <c r="S24" s="1">
        <f t="shared" si="4"/>
        <v>5</v>
      </c>
      <c r="T24" s="1" t="str">
        <f t="shared" si="7"/>
        <v>dragon</v>
      </c>
      <c r="U24" s="1" t="s">
        <v>33</v>
      </c>
      <c r="W24" s="1" t="str">
        <f>B25</f>
        <v>Rampardos</v>
      </c>
      <c r="Y24">
        <f t="shared" si="8"/>
        <v>8</v>
      </c>
      <c r="Z24" t="str">
        <f t="shared" si="5"/>
        <v>Cranidos</v>
      </c>
      <c r="AA24" s="3" t="s">
        <v>984</v>
      </c>
      <c r="AB24">
        <v>0</v>
      </c>
      <c r="AC24">
        <v>0</v>
      </c>
      <c r="AD24">
        <v>1</v>
      </c>
    </row>
    <row r="25" spans="1:30" x14ac:dyDescent="0.25">
      <c r="A25" s="1">
        <v>409</v>
      </c>
      <c r="B25" s="3" t="s">
        <v>435</v>
      </c>
      <c r="C25" s="7" t="s">
        <v>173</v>
      </c>
      <c r="E25" s="1">
        <v>97</v>
      </c>
      <c r="F25" s="1">
        <v>165</v>
      </c>
      <c r="G25" s="1">
        <v>60</v>
      </c>
      <c r="H25" s="1">
        <v>65</v>
      </c>
      <c r="I25" s="1">
        <v>50</v>
      </c>
      <c r="J25" s="1">
        <v>58</v>
      </c>
      <c r="K25" s="1" t="s">
        <v>803</v>
      </c>
      <c r="L25" s="1" t="s">
        <v>754</v>
      </c>
      <c r="M25" s="1" t="s">
        <v>753</v>
      </c>
      <c r="N25" s="5">
        <f t="shared" si="0"/>
        <v>11.22</v>
      </c>
      <c r="O25" s="5">
        <f t="shared" si="1"/>
        <v>7.6</v>
      </c>
      <c r="P25" s="1">
        <f t="shared" si="6"/>
        <v>11</v>
      </c>
      <c r="Q25" s="1">
        <f t="shared" si="2"/>
        <v>8</v>
      </c>
      <c r="R25" s="3">
        <f t="shared" si="3"/>
        <v>19</v>
      </c>
      <c r="S25" s="1">
        <f t="shared" si="4"/>
        <v>8</v>
      </c>
      <c r="T25" s="1" t="str">
        <f t="shared" si="7"/>
        <v>dragon</v>
      </c>
      <c r="U25" s="1" t="s">
        <v>97</v>
      </c>
      <c r="V25" s="1" t="s">
        <v>47</v>
      </c>
      <c r="Z25" t="str">
        <f t="shared" si="5"/>
        <v>Rampardos</v>
      </c>
      <c r="AA25" s="3" t="s">
        <v>984</v>
      </c>
      <c r="AB25">
        <v>0</v>
      </c>
      <c r="AC25">
        <v>0</v>
      </c>
      <c r="AD25">
        <v>2</v>
      </c>
    </row>
    <row r="26" spans="1:30" x14ac:dyDescent="0.25">
      <c r="A26" s="1">
        <v>410</v>
      </c>
      <c r="B26" s="3" t="s">
        <v>436</v>
      </c>
      <c r="C26" s="7" t="s">
        <v>105</v>
      </c>
      <c r="E26" s="1">
        <v>30</v>
      </c>
      <c r="F26" s="1">
        <v>42</v>
      </c>
      <c r="G26" s="1">
        <v>118</v>
      </c>
      <c r="H26" s="1">
        <v>42</v>
      </c>
      <c r="I26" s="1">
        <v>88</v>
      </c>
      <c r="J26" s="1">
        <v>30</v>
      </c>
      <c r="K26" s="1" t="s">
        <v>804</v>
      </c>
      <c r="L26" s="1" t="s">
        <v>754</v>
      </c>
      <c r="M26" s="1" t="s">
        <v>753</v>
      </c>
      <c r="N26" s="5">
        <f t="shared" si="0"/>
        <v>3.72</v>
      </c>
      <c r="O26" s="5">
        <f t="shared" si="1"/>
        <v>6.65</v>
      </c>
      <c r="P26" s="2">
        <v>5</v>
      </c>
      <c r="Q26" s="2">
        <v>9</v>
      </c>
      <c r="R26" s="3">
        <f t="shared" si="3"/>
        <v>14</v>
      </c>
      <c r="S26" s="1">
        <f t="shared" si="4"/>
        <v>5</v>
      </c>
      <c r="T26" s="1" t="str">
        <f t="shared" si="7"/>
        <v>steel</v>
      </c>
      <c r="U26" s="1" t="s">
        <v>33</v>
      </c>
      <c r="W26" s="1" t="str">
        <f>B27</f>
        <v>Bastiodon</v>
      </c>
      <c r="Y26">
        <f t="shared" si="8"/>
        <v>8</v>
      </c>
      <c r="Z26" t="str">
        <f t="shared" si="5"/>
        <v>Shieldon</v>
      </c>
      <c r="AA26" s="3" t="s">
        <v>984</v>
      </c>
      <c r="AB26">
        <v>0</v>
      </c>
      <c r="AC26">
        <v>0</v>
      </c>
      <c r="AD26">
        <v>1</v>
      </c>
    </row>
    <row r="27" spans="1:30" x14ac:dyDescent="0.25">
      <c r="A27" s="1">
        <v>411</v>
      </c>
      <c r="B27" s="3" t="s">
        <v>437</v>
      </c>
      <c r="C27" s="7" t="s">
        <v>105</v>
      </c>
      <c r="E27" s="1">
        <v>60</v>
      </c>
      <c r="F27" s="1">
        <v>52</v>
      </c>
      <c r="G27" s="1">
        <v>168</v>
      </c>
      <c r="H27" s="1">
        <v>47</v>
      </c>
      <c r="I27" s="1">
        <v>138</v>
      </c>
      <c r="J27" s="1">
        <v>30</v>
      </c>
      <c r="K27" s="1" t="s">
        <v>804</v>
      </c>
      <c r="L27" s="1" t="s">
        <v>754</v>
      </c>
      <c r="M27" s="1" t="s">
        <v>753</v>
      </c>
      <c r="N27" s="5">
        <f t="shared" si="0"/>
        <v>4.2700000000000005</v>
      </c>
      <c r="O27" s="5">
        <f t="shared" si="1"/>
        <v>10.65</v>
      </c>
      <c r="P27" s="2">
        <v>8</v>
      </c>
      <c r="Q27" s="1">
        <f t="shared" si="2"/>
        <v>11</v>
      </c>
      <c r="R27" s="3">
        <f t="shared" si="3"/>
        <v>19</v>
      </c>
      <c r="S27" s="1">
        <f t="shared" si="4"/>
        <v>8</v>
      </c>
      <c r="T27" s="1" t="str">
        <f t="shared" si="7"/>
        <v>steel</v>
      </c>
      <c r="U27" s="1" t="s">
        <v>97</v>
      </c>
      <c r="V27" s="1" t="s">
        <v>47</v>
      </c>
      <c r="Z27" t="str">
        <f t="shared" si="5"/>
        <v>Bastiodon</v>
      </c>
      <c r="AA27" s="3" t="s">
        <v>984</v>
      </c>
      <c r="AB27">
        <v>0</v>
      </c>
      <c r="AC27">
        <v>0</v>
      </c>
      <c r="AD27">
        <v>2</v>
      </c>
    </row>
    <row r="28" spans="1:30" x14ac:dyDescent="0.25">
      <c r="A28" s="1">
        <v>412</v>
      </c>
      <c r="B28" s="3" t="s">
        <v>438</v>
      </c>
      <c r="C28" s="6" t="s">
        <v>26</v>
      </c>
      <c r="E28" s="1">
        <v>40</v>
      </c>
      <c r="F28" s="1">
        <v>29</v>
      </c>
      <c r="G28" s="1">
        <v>45</v>
      </c>
      <c r="H28" s="1">
        <v>29</v>
      </c>
      <c r="I28" s="1">
        <v>45</v>
      </c>
      <c r="J28" s="1">
        <v>36</v>
      </c>
      <c r="K28" s="1" t="s">
        <v>805</v>
      </c>
      <c r="L28" s="1" t="s">
        <v>751</v>
      </c>
      <c r="M28" s="1" t="s">
        <v>753</v>
      </c>
      <c r="N28" s="5">
        <f t="shared" si="0"/>
        <v>3.1799999999999997</v>
      </c>
      <c r="O28" s="5">
        <f t="shared" si="1"/>
        <v>4.25</v>
      </c>
      <c r="P28" s="1">
        <f t="shared" si="6"/>
        <v>3</v>
      </c>
      <c r="Q28" s="1">
        <f t="shared" si="2"/>
        <v>4</v>
      </c>
      <c r="R28" s="1">
        <f t="shared" si="3"/>
        <v>7</v>
      </c>
      <c r="S28" s="1">
        <f t="shared" si="4"/>
        <v>2</v>
      </c>
      <c r="T28" s="1" t="str">
        <f t="shared" si="7"/>
        <v>bug</v>
      </c>
      <c r="U28" s="1" t="s">
        <v>33</v>
      </c>
      <c r="W28" s="1" t="s">
        <v>918</v>
      </c>
      <c r="X28" s="1" t="s">
        <v>915</v>
      </c>
      <c r="Y28">
        <f t="shared" si="8"/>
        <v>3</v>
      </c>
      <c r="Z28" t="str">
        <f t="shared" si="5"/>
        <v>Burmy</v>
      </c>
      <c r="AA28" s="3"/>
      <c r="AB28">
        <v>0</v>
      </c>
      <c r="AC28">
        <v>0</v>
      </c>
      <c r="AD28">
        <v>1</v>
      </c>
    </row>
    <row r="29" spans="1:30" x14ac:dyDescent="0.25">
      <c r="A29" s="1">
        <v>413</v>
      </c>
      <c r="B29" s="3" t="s">
        <v>439</v>
      </c>
      <c r="C29" s="6" t="s">
        <v>26</v>
      </c>
      <c r="D29" s="6" t="s">
        <v>12</v>
      </c>
      <c r="E29" s="1">
        <v>60</v>
      </c>
      <c r="F29" s="1">
        <v>69</v>
      </c>
      <c r="G29" s="1">
        <v>95</v>
      </c>
      <c r="H29" s="1">
        <v>69</v>
      </c>
      <c r="I29" s="1">
        <v>95</v>
      </c>
      <c r="J29" s="1">
        <v>36</v>
      </c>
      <c r="K29" s="1" t="s">
        <v>805</v>
      </c>
      <c r="L29" s="1" t="s">
        <v>751</v>
      </c>
      <c r="M29" s="1" t="s">
        <v>753</v>
      </c>
      <c r="N29" s="5">
        <f t="shared" si="0"/>
        <v>5.58</v>
      </c>
      <c r="O29" s="5">
        <f t="shared" si="1"/>
        <v>7.75</v>
      </c>
      <c r="P29" s="1">
        <f t="shared" si="6"/>
        <v>6</v>
      </c>
      <c r="Q29" s="1">
        <f t="shared" si="2"/>
        <v>8</v>
      </c>
      <c r="R29" s="1">
        <f t="shared" si="3"/>
        <v>14</v>
      </c>
      <c r="S29" s="1">
        <f t="shared" si="4"/>
        <v>5</v>
      </c>
      <c r="T29" s="1" t="str">
        <f t="shared" si="7"/>
        <v>bug</v>
      </c>
      <c r="U29" s="1" t="str">
        <f t="shared" si="9"/>
        <v>grass</v>
      </c>
      <c r="V29" s="1" t="s">
        <v>85</v>
      </c>
      <c r="Z29" t="str">
        <f t="shared" si="5"/>
        <v>Wormadam</v>
      </c>
      <c r="AA29" s="3"/>
      <c r="AB29">
        <v>0</v>
      </c>
      <c r="AC29">
        <v>0</v>
      </c>
      <c r="AD29">
        <v>2</v>
      </c>
    </row>
    <row r="30" spans="1:30" x14ac:dyDescent="0.25">
      <c r="A30" s="1">
        <v>414</v>
      </c>
      <c r="B30" s="3" t="s">
        <v>440</v>
      </c>
      <c r="C30" s="6" t="s">
        <v>26</v>
      </c>
      <c r="D30" s="6" t="s">
        <v>20</v>
      </c>
      <c r="E30" s="1">
        <v>70</v>
      </c>
      <c r="F30" s="1">
        <v>94</v>
      </c>
      <c r="G30" s="1">
        <v>50</v>
      </c>
      <c r="H30" s="1">
        <v>94</v>
      </c>
      <c r="I30" s="1">
        <v>50</v>
      </c>
      <c r="J30" s="1">
        <v>66</v>
      </c>
      <c r="K30" s="1" t="s">
        <v>806</v>
      </c>
      <c r="L30" s="1" t="s">
        <v>751</v>
      </c>
      <c r="M30" s="1" t="s">
        <v>753</v>
      </c>
      <c r="N30" s="5">
        <f t="shared" si="0"/>
        <v>8.2800000000000011</v>
      </c>
      <c r="O30" s="5">
        <f t="shared" si="1"/>
        <v>6</v>
      </c>
      <c r="P30" s="1">
        <f t="shared" si="6"/>
        <v>8</v>
      </c>
      <c r="Q30" s="1">
        <f t="shared" si="2"/>
        <v>6</v>
      </c>
      <c r="R30" s="1">
        <f t="shared" si="3"/>
        <v>14</v>
      </c>
      <c r="S30" s="1">
        <f t="shared" si="4"/>
        <v>5</v>
      </c>
      <c r="T30" s="1" t="str">
        <f t="shared" si="7"/>
        <v>bug</v>
      </c>
      <c r="U30" s="1" t="str">
        <f t="shared" si="9"/>
        <v>flying</v>
      </c>
      <c r="V30" s="1" t="s">
        <v>117</v>
      </c>
      <c r="Z30" t="str">
        <f t="shared" si="5"/>
        <v>Mothim</v>
      </c>
      <c r="AA30" s="3"/>
      <c r="AB30">
        <v>0</v>
      </c>
      <c r="AC30">
        <v>0</v>
      </c>
      <c r="AD30">
        <v>2</v>
      </c>
    </row>
    <row r="31" spans="1:30" x14ac:dyDescent="0.25">
      <c r="A31" s="1">
        <v>415</v>
      </c>
      <c r="B31" s="3" t="s">
        <v>441</v>
      </c>
      <c r="C31" s="6" t="s">
        <v>26</v>
      </c>
      <c r="D31" s="6" t="s">
        <v>20</v>
      </c>
      <c r="E31" s="1">
        <v>30</v>
      </c>
      <c r="F31" s="1">
        <v>30</v>
      </c>
      <c r="G31" s="1">
        <v>42</v>
      </c>
      <c r="H31" s="1">
        <v>30</v>
      </c>
      <c r="I31" s="1">
        <v>42</v>
      </c>
      <c r="J31" s="1">
        <v>70</v>
      </c>
      <c r="K31" s="1" t="s">
        <v>807</v>
      </c>
      <c r="L31" s="1" t="s">
        <v>751</v>
      </c>
      <c r="M31" s="1" t="s">
        <v>753</v>
      </c>
      <c r="N31" s="5">
        <f t="shared" si="0"/>
        <v>4.5999999999999996</v>
      </c>
      <c r="O31" s="5">
        <f t="shared" si="1"/>
        <v>3.6</v>
      </c>
      <c r="P31" s="1">
        <f t="shared" si="6"/>
        <v>5</v>
      </c>
      <c r="Q31" s="1">
        <f t="shared" si="2"/>
        <v>4</v>
      </c>
      <c r="R31" s="1">
        <f t="shared" si="3"/>
        <v>9</v>
      </c>
      <c r="S31" s="1">
        <f t="shared" si="4"/>
        <v>3</v>
      </c>
      <c r="T31" s="1" t="str">
        <f t="shared" si="7"/>
        <v>bug</v>
      </c>
      <c r="U31" s="1" t="str">
        <f t="shared" si="9"/>
        <v>flying</v>
      </c>
      <c r="W31" s="1" t="str">
        <f>B32</f>
        <v>Vespiquen</v>
      </c>
      <c r="Y31">
        <f t="shared" si="8"/>
        <v>5</v>
      </c>
      <c r="Z31" t="str">
        <f t="shared" si="5"/>
        <v>Combee</v>
      </c>
      <c r="AA31" s="3"/>
      <c r="AB31">
        <v>0</v>
      </c>
      <c r="AC31">
        <v>0</v>
      </c>
      <c r="AD31">
        <v>1</v>
      </c>
    </row>
    <row r="32" spans="1:30" x14ac:dyDescent="0.25">
      <c r="A32" s="1">
        <v>416</v>
      </c>
      <c r="B32" s="3" t="s">
        <v>442</v>
      </c>
      <c r="C32" s="6" t="s">
        <v>26</v>
      </c>
      <c r="D32" s="6" t="s">
        <v>20</v>
      </c>
      <c r="E32" s="1">
        <v>70</v>
      </c>
      <c r="F32" s="1">
        <v>80</v>
      </c>
      <c r="G32" s="1">
        <v>102</v>
      </c>
      <c r="H32" s="1">
        <v>80</v>
      </c>
      <c r="I32" s="1">
        <v>102</v>
      </c>
      <c r="J32" s="1">
        <v>40</v>
      </c>
      <c r="K32" s="1" t="s">
        <v>808</v>
      </c>
      <c r="L32" s="1" t="s">
        <v>751</v>
      </c>
      <c r="M32" s="1" t="s">
        <v>753</v>
      </c>
      <c r="N32" s="5">
        <f t="shared" si="0"/>
        <v>6.4</v>
      </c>
      <c r="O32" s="5">
        <f t="shared" si="1"/>
        <v>8.6</v>
      </c>
      <c r="P32" s="1">
        <f t="shared" si="6"/>
        <v>6</v>
      </c>
      <c r="Q32" s="1">
        <f t="shared" si="2"/>
        <v>9</v>
      </c>
      <c r="R32" s="1">
        <f t="shared" si="3"/>
        <v>15</v>
      </c>
      <c r="S32" s="1">
        <f t="shared" si="4"/>
        <v>6</v>
      </c>
      <c r="T32" s="1" t="str">
        <f t="shared" si="7"/>
        <v>bug</v>
      </c>
      <c r="U32" s="1" t="str">
        <f t="shared" si="9"/>
        <v>flying</v>
      </c>
      <c r="V32" s="1" t="s">
        <v>13</v>
      </c>
      <c r="Z32" t="str">
        <f t="shared" si="5"/>
        <v>Vespiquen</v>
      </c>
      <c r="AA32" s="3"/>
      <c r="AB32">
        <v>0</v>
      </c>
      <c r="AC32">
        <v>0</v>
      </c>
      <c r="AD32">
        <v>2</v>
      </c>
    </row>
    <row r="33" spans="1:30" x14ac:dyDescent="0.25">
      <c r="A33" s="1">
        <v>417</v>
      </c>
      <c r="B33" s="3" t="s">
        <v>443</v>
      </c>
      <c r="C33" s="6" t="s">
        <v>44</v>
      </c>
      <c r="E33" s="1">
        <v>60</v>
      </c>
      <c r="F33" s="1">
        <v>45</v>
      </c>
      <c r="G33" s="1">
        <v>70</v>
      </c>
      <c r="H33" s="1">
        <v>45</v>
      </c>
      <c r="I33" s="1">
        <v>90</v>
      </c>
      <c r="J33" s="1">
        <v>95</v>
      </c>
      <c r="K33" s="1" t="s">
        <v>809</v>
      </c>
      <c r="L33" s="1" t="s">
        <v>751</v>
      </c>
      <c r="M33" s="1" t="s">
        <v>753</v>
      </c>
      <c r="N33" s="5">
        <f t="shared" si="0"/>
        <v>6.5</v>
      </c>
      <c r="O33" s="5">
        <f t="shared" si="1"/>
        <v>7</v>
      </c>
      <c r="P33" s="1">
        <f t="shared" si="6"/>
        <v>7</v>
      </c>
      <c r="Q33" s="1">
        <f t="shared" si="2"/>
        <v>7</v>
      </c>
      <c r="R33" s="1">
        <f t="shared" si="3"/>
        <v>14</v>
      </c>
      <c r="S33" s="1">
        <f t="shared" si="4"/>
        <v>5</v>
      </c>
      <c r="T33" s="1" t="str">
        <f t="shared" si="7"/>
        <v>electric</v>
      </c>
      <c r="U33" s="1" t="s">
        <v>33</v>
      </c>
      <c r="V33" s="1" t="s">
        <v>26</v>
      </c>
      <c r="Z33" t="str">
        <f t="shared" si="5"/>
        <v>Pachirisu</v>
      </c>
      <c r="AA33" s="3"/>
      <c r="AB33">
        <v>0</v>
      </c>
      <c r="AC33">
        <v>0</v>
      </c>
      <c r="AD33">
        <v>1</v>
      </c>
    </row>
    <row r="34" spans="1:30" x14ac:dyDescent="0.25">
      <c r="A34" s="1">
        <v>418</v>
      </c>
      <c r="B34" s="3" t="s">
        <v>444</v>
      </c>
      <c r="C34" s="6" t="s">
        <v>22</v>
      </c>
      <c r="E34" s="1">
        <v>55</v>
      </c>
      <c r="F34" s="1">
        <v>65</v>
      </c>
      <c r="G34" s="1">
        <v>35</v>
      </c>
      <c r="H34" s="1">
        <v>60</v>
      </c>
      <c r="I34" s="1">
        <v>30</v>
      </c>
      <c r="J34" s="1">
        <v>85</v>
      </c>
      <c r="K34" s="1" t="s">
        <v>810</v>
      </c>
      <c r="L34" s="1" t="s">
        <v>756</v>
      </c>
      <c r="M34" s="1" t="s">
        <v>753</v>
      </c>
      <c r="N34" s="5">
        <f t="shared" ref="N34:N65" si="10">(0.4*J34 + 0.5*MAX(F34,H34)+0.1*MIN(F34,H34)) / 10</f>
        <v>7.25</v>
      </c>
      <c r="O34" s="5">
        <f t="shared" ref="O34:O65" si="11">(0.5*E34 + 0.25*G34 + 0.25*I34)/10</f>
        <v>4.375</v>
      </c>
      <c r="P34" s="1">
        <f t="shared" si="6"/>
        <v>7</v>
      </c>
      <c r="Q34" s="1">
        <f t="shared" ref="Q34:Q64" si="12">ROUND(O34, 0)</f>
        <v>4</v>
      </c>
      <c r="R34" s="1">
        <f t="shared" ref="R34:R65" si="13">P34+Q34</f>
        <v>11</v>
      </c>
      <c r="S34" s="1">
        <f t="shared" ref="S34:S65" si="14">ROUND((R34-4) / 2, 0)</f>
        <v>4</v>
      </c>
      <c r="T34" s="1" t="str">
        <f t="shared" si="7"/>
        <v>water</v>
      </c>
      <c r="U34" s="1" t="s">
        <v>33</v>
      </c>
      <c r="W34" s="1" t="str">
        <f>B35</f>
        <v>Floatzel</v>
      </c>
      <c r="Y34">
        <f t="shared" si="8"/>
        <v>6</v>
      </c>
      <c r="Z34" t="str">
        <f t="shared" si="5"/>
        <v>Buizel</v>
      </c>
      <c r="AA34" s="3"/>
      <c r="AB34">
        <v>0</v>
      </c>
      <c r="AC34">
        <v>0</v>
      </c>
      <c r="AD34">
        <v>1</v>
      </c>
    </row>
    <row r="35" spans="1:30" x14ac:dyDescent="0.25">
      <c r="A35" s="1">
        <v>419</v>
      </c>
      <c r="B35" s="3" t="s">
        <v>445</v>
      </c>
      <c r="C35" s="6" t="s">
        <v>22</v>
      </c>
      <c r="E35" s="1">
        <v>85</v>
      </c>
      <c r="F35" s="1">
        <v>105</v>
      </c>
      <c r="G35" s="1">
        <v>55</v>
      </c>
      <c r="H35" s="1">
        <v>85</v>
      </c>
      <c r="I35" s="1">
        <v>50</v>
      </c>
      <c r="J35" s="1">
        <v>115</v>
      </c>
      <c r="K35" s="1" t="s">
        <v>810</v>
      </c>
      <c r="L35" s="1" t="s">
        <v>756</v>
      </c>
      <c r="M35" s="1" t="s">
        <v>753</v>
      </c>
      <c r="N35" s="5">
        <f t="shared" si="10"/>
        <v>10.7</v>
      </c>
      <c r="O35" s="5">
        <f t="shared" si="11"/>
        <v>6.875</v>
      </c>
      <c r="P35" s="1">
        <f t="shared" ref="P35:P66" si="15">ROUND(N35, 0)</f>
        <v>11</v>
      </c>
      <c r="Q35" s="1">
        <f t="shared" si="12"/>
        <v>7</v>
      </c>
      <c r="R35" s="1">
        <f t="shared" si="13"/>
        <v>18</v>
      </c>
      <c r="S35" s="1">
        <f t="shared" si="14"/>
        <v>7</v>
      </c>
      <c r="T35" s="1" t="str">
        <f t="shared" si="7"/>
        <v>water</v>
      </c>
      <c r="U35" s="1" t="s">
        <v>48</v>
      </c>
      <c r="V35" s="1" t="s">
        <v>33</v>
      </c>
      <c r="Z35" t="str">
        <f t="shared" si="5"/>
        <v>Floatzel</v>
      </c>
      <c r="AA35" s="3"/>
      <c r="AB35">
        <v>0</v>
      </c>
      <c r="AC35">
        <v>0</v>
      </c>
      <c r="AD35">
        <v>2</v>
      </c>
    </row>
    <row r="36" spans="1:30" x14ac:dyDescent="0.25">
      <c r="A36" s="1">
        <v>420</v>
      </c>
      <c r="B36" s="3" t="s">
        <v>446</v>
      </c>
      <c r="C36" s="6" t="s">
        <v>12</v>
      </c>
      <c r="E36" s="1">
        <v>45</v>
      </c>
      <c r="F36" s="1">
        <v>35</v>
      </c>
      <c r="G36" s="1">
        <v>45</v>
      </c>
      <c r="H36" s="1">
        <v>62</v>
      </c>
      <c r="I36" s="1">
        <v>53</v>
      </c>
      <c r="J36" s="1">
        <v>35</v>
      </c>
      <c r="K36" s="1" t="s">
        <v>811</v>
      </c>
      <c r="L36" s="1" t="s">
        <v>751</v>
      </c>
      <c r="M36" s="1" t="s">
        <v>755</v>
      </c>
      <c r="N36" s="5">
        <f t="shared" si="10"/>
        <v>4.8499999999999996</v>
      </c>
      <c r="O36" s="5">
        <f t="shared" si="11"/>
        <v>4.7</v>
      </c>
      <c r="P36" s="1">
        <f t="shared" si="15"/>
        <v>5</v>
      </c>
      <c r="Q36" s="1">
        <f t="shared" si="12"/>
        <v>5</v>
      </c>
      <c r="R36" s="1">
        <f t="shared" si="13"/>
        <v>10</v>
      </c>
      <c r="S36" s="1">
        <f t="shared" si="14"/>
        <v>3</v>
      </c>
      <c r="T36" s="1" t="str">
        <f t="shared" si="7"/>
        <v>grass</v>
      </c>
      <c r="U36" s="1" t="s">
        <v>33</v>
      </c>
      <c r="W36" s="1" t="str">
        <f>B37</f>
        <v>Cherrim</v>
      </c>
      <c r="Y36">
        <f t="shared" si="8"/>
        <v>5</v>
      </c>
      <c r="Z36" t="str">
        <f t="shared" si="5"/>
        <v>Cherubi</v>
      </c>
      <c r="AA36" s="3"/>
      <c r="AB36">
        <v>0</v>
      </c>
      <c r="AC36">
        <v>0</v>
      </c>
      <c r="AD36">
        <v>1</v>
      </c>
    </row>
    <row r="37" spans="1:30" x14ac:dyDescent="0.25">
      <c r="A37" s="1">
        <v>421</v>
      </c>
      <c r="B37" s="3" t="s">
        <v>447</v>
      </c>
      <c r="C37" s="6" t="s">
        <v>12</v>
      </c>
      <c r="E37" s="1">
        <v>70</v>
      </c>
      <c r="F37" s="1">
        <v>60</v>
      </c>
      <c r="G37" s="1">
        <v>70</v>
      </c>
      <c r="H37" s="1">
        <v>87</v>
      </c>
      <c r="I37" s="1">
        <v>78</v>
      </c>
      <c r="J37" s="1">
        <v>85</v>
      </c>
      <c r="K37" s="1" t="s">
        <v>812</v>
      </c>
      <c r="L37" s="1" t="s">
        <v>751</v>
      </c>
      <c r="M37" s="1" t="s">
        <v>755</v>
      </c>
      <c r="N37" s="5">
        <f t="shared" si="10"/>
        <v>8.35</v>
      </c>
      <c r="O37" s="5">
        <f t="shared" si="11"/>
        <v>7.2</v>
      </c>
      <c r="P37" s="1">
        <f t="shared" si="15"/>
        <v>8</v>
      </c>
      <c r="Q37" s="1">
        <f t="shared" si="12"/>
        <v>7</v>
      </c>
      <c r="R37" s="1">
        <f t="shared" si="13"/>
        <v>15</v>
      </c>
      <c r="S37" s="1">
        <f t="shared" si="14"/>
        <v>6</v>
      </c>
      <c r="T37" s="1" t="str">
        <f t="shared" si="7"/>
        <v>grass</v>
      </c>
      <c r="U37" s="1" t="s">
        <v>55</v>
      </c>
      <c r="V37" s="1" t="s">
        <v>33</v>
      </c>
      <c r="Z37" t="str">
        <f t="shared" si="5"/>
        <v>Cherrim</v>
      </c>
      <c r="AA37" s="3"/>
      <c r="AB37">
        <v>0</v>
      </c>
      <c r="AC37">
        <v>0</v>
      </c>
      <c r="AD37">
        <v>2</v>
      </c>
    </row>
    <row r="38" spans="1:30" x14ac:dyDescent="0.25">
      <c r="A38" s="1">
        <v>422</v>
      </c>
      <c r="B38" s="3" t="s">
        <v>777</v>
      </c>
      <c r="C38" s="6" t="s">
        <v>22</v>
      </c>
      <c r="E38" s="1">
        <v>76</v>
      </c>
      <c r="F38" s="1">
        <v>48</v>
      </c>
      <c r="G38" s="1">
        <v>48</v>
      </c>
      <c r="H38" s="1">
        <v>57</v>
      </c>
      <c r="I38" s="1">
        <v>62</v>
      </c>
      <c r="J38" s="1">
        <v>34</v>
      </c>
      <c r="K38" s="1" t="s">
        <v>813</v>
      </c>
      <c r="L38" s="1" t="s">
        <v>756</v>
      </c>
      <c r="M38" s="1" t="s">
        <v>752</v>
      </c>
      <c r="N38" s="5">
        <f t="shared" si="10"/>
        <v>4.6900000000000004</v>
      </c>
      <c r="O38" s="5">
        <f t="shared" si="11"/>
        <v>6.55</v>
      </c>
      <c r="P38" s="1">
        <f t="shared" si="15"/>
        <v>5</v>
      </c>
      <c r="Q38" s="1">
        <f t="shared" si="12"/>
        <v>7</v>
      </c>
      <c r="R38" s="1">
        <f t="shared" si="13"/>
        <v>12</v>
      </c>
      <c r="S38" s="1">
        <f t="shared" si="14"/>
        <v>4</v>
      </c>
      <c r="T38" s="1" t="str">
        <f t="shared" si="7"/>
        <v>water</v>
      </c>
      <c r="U38" s="1" t="s">
        <v>33</v>
      </c>
      <c r="W38" t="s">
        <v>907</v>
      </c>
      <c r="X38"/>
      <c r="Y38">
        <f t="shared" si="8"/>
        <v>4</v>
      </c>
      <c r="Z38" t="s">
        <v>906</v>
      </c>
      <c r="AA38" s="3" t="s">
        <v>781</v>
      </c>
      <c r="AB38">
        <v>0</v>
      </c>
      <c r="AC38">
        <v>0</v>
      </c>
      <c r="AD38">
        <v>1</v>
      </c>
    </row>
    <row r="39" spans="1:30" x14ac:dyDescent="0.25">
      <c r="A39" s="1">
        <v>423</v>
      </c>
      <c r="B39" s="3" t="s">
        <v>778</v>
      </c>
      <c r="C39" s="6" t="s">
        <v>22</v>
      </c>
      <c r="D39" s="6" t="s">
        <v>47</v>
      </c>
      <c r="E39" s="1">
        <v>111</v>
      </c>
      <c r="F39" s="1">
        <v>83</v>
      </c>
      <c r="G39" s="1">
        <v>68</v>
      </c>
      <c r="H39" s="1">
        <v>92</v>
      </c>
      <c r="I39" s="1">
        <v>82</v>
      </c>
      <c r="J39" s="1">
        <v>39</v>
      </c>
      <c r="K39" s="1" t="s">
        <v>813</v>
      </c>
      <c r="L39" s="1" t="s">
        <v>756</v>
      </c>
      <c r="M39" s="1" t="s">
        <v>752</v>
      </c>
      <c r="N39" s="5">
        <f t="shared" si="10"/>
        <v>6.99</v>
      </c>
      <c r="O39" s="5">
        <f t="shared" si="11"/>
        <v>9.3000000000000007</v>
      </c>
      <c r="P39" s="1">
        <f t="shared" si="15"/>
        <v>7</v>
      </c>
      <c r="Q39" s="1">
        <f t="shared" si="12"/>
        <v>9</v>
      </c>
      <c r="R39" s="1">
        <f t="shared" si="13"/>
        <v>16</v>
      </c>
      <c r="S39" s="1">
        <f t="shared" si="14"/>
        <v>6</v>
      </c>
      <c r="T39" s="1" t="str">
        <f t="shared" si="7"/>
        <v>water</v>
      </c>
      <c r="U39" s="1" t="str">
        <f t="shared" si="9"/>
        <v>ground</v>
      </c>
      <c r="V39" s="1" t="s">
        <v>48</v>
      </c>
      <c r="Z39" t="s">
        <v>907</v>
      </c>
      <c r="AA39" s="3" t="s">
        <v>781</v>
      </c>
      <c r="AB39">
        <v>0</v>
      </c>
      <c r="AC39">
        <v>0</v>
      </c>
      <c r="AD39">
        <v>2</v>
      </c>
    </row>
    <row r="40" spans="1:30" x14ac:dyDescent="0.25">
      <c r="A40" s="1">
        <v>422</v>
      </c>
      <c r="B40" s="3" t="s">
        <v>777</v>
      </c>
      <c r="C40" s="6" t="s">
        <v>22</v>
      </c>
      <c r="E40" s="1">
        <v>76</v>
      </c>
      <c r="F40" s="1">
        <v>48</v>
      </c>
      <c r="G40" s="1">
        <v>48</v>
      </c>
      <c r="H40" s="1">
        <v>57</v>
      </c>
      <c r="I40" s="1">
        <v>62</v>
      </c>
      <c r="J40" s="1">
        <v>34</v>
      </c>
      <c r="K40" s="1" t="s">
        <v>813</v>
      </c>
      <c r="L40" s="1" t="s">
        <v>756</v>
      </c>
      <c r="M40" s="1" t="s">
        <v>755</v>
      </c>
      <c r="N40" s="5">
        <f t="shared" si="10"/>
        <v>4.6900000000000004</v>
      </c>
      <c r="O40" s="5">
        <f t="shared" si="11"/>
        <v>6.55</v>
      </c>
      <c r="P40" s="1">
        <f t="shared" si="15"/>
        <v>5</v>
      </c>
      <c r="Q40" s="1">
        <f t="shared" si="12"/>
        <v>7</v>
      </c>
      <c r="R40" s="1">
        <f t="shared" si="13"/>
        <v>12</v>
      </c>
      <c r="S40" s="1">
        <f t="shared" si="14"/>
        <v>4</v>
      </c>
      <c r="T40" s="1" t="str">
        <f t="shared" si="7"/>
        <v>water</v>
      </c>
      <c r="U40" s="1" t="s">
        <v>33</v>
      </c>
      <c r="W40" t="s">
        <v>909</v>
      </c>
      <c r="X40"/>
      <c r="Y40">
        <f t="shared" si="8"/>
        <v>4</v>
      </c>
      <c r="Z40" t="s">
        <v>908</v>
      </c>
      <c r="AA40" s="3" t="s">
        <v>782</v>
      </c>
      <c r="AB40">
        <v>0</v>
      </c>
      <c r="AC40">
        <v>0</v>
      </c>
      <c r="AD40">
        <v>1</v>
      </c>
    </row>
    <row r="41" spans="1:30" x14ac:dyDescent="0.25">
      <c r="A41" s="1">
        <v>423</v>
      </c>
      <c r="B41" s="3" t="s">
        <v>778</v>
      </c>
      <c r="C41" s="6" t="s">
        <v>22</v>
      </c>
      <c r="D41" s="6" t="s">
        <v>47</v>
      </c>
      <c r="E41" s="1">
        <v>111</v>
      </c>
      <c r="F41" s="1">
        <v>83</v>
      </c>
      <c r="G41" s="1">
        <v>68</v>
      </c>
      <c r="H41" s="1">
        <v>92</v>
      </c>
      <c r="I41" s="1">
        <v>82</v>
      </c>
      <c r="J41" s="1">
        <v>39</v>
      </c>
      <c r="K41" s="1" t="s">
        <v>813</v>
      </c>
      <c r="L41" s="1" t="s">
        <v>756</v>
      </c>
      <c r="M41" s="1" t="s">
        <v>755</v>
      </c>
      <c r="N41" s="5">
        <f t="shared" si="10"/>
        <v>6.99</v>
      </c>
      <c r="O41" s="5">
        <f t="shared" si="11"/>
        <v>9.3000000000000007</v>
      </c>
      <c r="P41" s="1">
        <f t="shared" si="15"/>
        <v>7</v>
      </c>
      <c r="Q41" s="1">
        <f t="shared" si="12"/>
        <v>9</v>
      </c>
      <c r="R41" s="1">
        <f t="shared" si="13"/>
        <v>16</v>
      </c>
      <c r="S41" s="1">
        <f t="shared" si="14"/>
        <v>6</v>
      </c>
      <c r="T41" s="1" t="str">
        <f t="shared" si="7"/>
        <v>water</v>
      </c>
      <c r="U41" s="1" t="str">
        <f t="shared" si="9"/>
        <v>ground</v>
      </c>
      <c r="V41" s="1" t="s">
        <v>17</v>
      </c>
      <c r="Z41" t="s">
        <v>909</v>
      </c>
      <c r="AA41" s="3" t="s">
        <v>782</v>
      </c>
      <c r="AB41">
        <v>0</v>
      </c>
      <c r="AC41">
        <v>0</v>
      </c>
      <c r="AD41">
        <v>2</v>
      </c>
    </row>
    <row r="42" spans="1:30" x14ac:dyDescent="0.25">
      <c r="A42" s="1">
        <v>190</v>
      </c>
      <c r="B42" s="3" t="s">
        <v>216</v>
      </c>
      <c r="C42" s="6" t="s">
        <v>33</v>
      </c>
      <c r="E42" s="1">
        <v>55</v>
      </c>
      <c r="F42" s="1">
        <v>70</v>
      </c>
      <c r="G42" s="1">
        <v>55</v>
      </c>
      <c r="H42" s="1">
        <v>40</v>
      </c>
      <c r="I42" s="1">
        <v>55</v>
      </c>
      <c r="J42" s="1">
        <v>85</v>
      </c>
      <c r="K42" s="1" t="s">
        <v>814</v>
      </c>
      <c r="L42" s="1" t="s">
        <v>751</v>
      </c>
      <c r="M42" s="1" t="s">
        <v>753</v>
      </c>
      <c r="N42" s="5">
        <f t="shared" si="10"/>
        <v>7.3</v>
      </c>
      <c r="O42" s="5">
        <f t="shared" si="11"/>
        <v>5.5</v>
      </c>
      <c r="P42" s="1">
        <f t="shared" si="15"/>
        <v>7</v>
      </c>
      <c r="Q42" s="1">
        <f t="shared" si="12"/>
        <v>6</v>
      </c>
      <c r="R42" s="1">
        <f t="shared" si="13"/>
        <v>13</v>
      </c>
      <c r="S42" s="1">
        <f t="shared" si="14"/>
        <v>5</v>
      </c>
      <c r="T42" s="1" t="str">
        <f t="shared" si="7"/>
        <v>normal</v>
      </c>
      <c r="U42" s="1" t="s">
        <v>77</v>
      </c>
      <c r="W42" s="1" t="str">
        <f>B43</f>
        <v>Ambipom</v>
      </c>
      <c r="Y42">
        <f t="shared" si="8"/>
        <v>5</v>
      </c>
      <c r="Z42" t="str">
        <f t="shared" ref="Z42:Z73" si="16">B42</f>
        <v>Aipom</v>
      </c>
      <c r="AA42" s="3"/>
      <c r="AB42">
        <v>0</v>
      </c>
      <c r="AC42">
        <v>0</v>
      </c>
      <c r="AD42">
        <v>1</v>
      </c>
    </row>
    <row r="43" spans="1:30" x14ac:dyDescent="0.25">
      <c r="A43" s="1">
        <v>424</v>
      </c>
      <c r="B43" s="3" t="s">
        <v>448</v>
      </c>
      <c r="C43" s="6" t="s">
        <v>33</v>
      </c>
      <c r="E43" s="1">
        <v>75</v>
      </c>
      <c r="F43" s="1">
        <v>100</v>
      </c>
      <c r="G43" s="1">
        <v>66</v>
      </c>
      <c r="H43" s="1">
        <v>60</v>
      </c>
      <c r="I43" s="1">
        <v>66</v>
      </c>
      <c r="J43" s="1">
        <v>115</v>
      </c>
      <c r="K43" s="1" t="s">
        <v>814</v>
      </c>
      <c r="L43" s="1" t="s">
        <v>751</v>
      </c>
      <c r="M43" s="1" t="s">
        <v>753</v>
      </c>
      <c r="N43" s="5">
        <f t="shared" si="10"/>
        <v>10.199999999999999</v>
      </c>
      <c r="O43" s="5">
        <f t="shared" si="11"/>
        <v>7.05</v>
      </c>
      <c r="P43" s="1">
        <f t="shared" si="15"/>
        <v>10</v>
      </c>
      <c r="Q43" s="1">
        <f t="shared" si="12"/>
        <v>7</v>
      </c>
      <c r="R43" s="1">
        <f t="shared" si="13"/>
        <v>17</v>
      </c>
      <c r="S43" s="1">
        <f t="shared" si="14"/>
        <v>7</v>
      </c>
      <c r="T43" s="1" t="str">
        <f t="shared" si="7"/>
        <v>normal</v>
      </c>
      <c r="U43" s="1" t="s">
        <v>77</v>
      </c>
      <c r="V43" s="1" t="s">
        <v>37</v>
      </c>
      <c r="Z43" t="str">
        <f t="shared" si="16"/>
        <v>Ambipom</v>
      </c>
      <c r="AA43" s="3"/>
      <c r="AB43">
        <v>0</v>
      </c>
      <c r="AC43">
        <v>0</v>
      </c>
      <c r="AD43">
        <v>2</v>
      </c>
    </row>
    <row r="44" spans="1:30" x14ac:dyDescent="0.25">
      <c r="A44" s="1">
        <v>425</v>
      </c>
      <c r="B44" s="3" t="s">
        <v>449</v>
      </c>
      <c r="C44" s="6" t="s">
        <v>117</v>
      </c>
      <c r="D44" s="6" t="s">
        <v>20</v>
      </c>
      <c r="E44" s="1">
        <v>90</v>
      </c>
      <c r="F44" s="1">
        <v>50</v>
      </c>
      <c r="G44" s="1">
        <v>34</v>
      </c>
      <c r="H44" s="1">
        <v>60</v>
      </c>
      <c r="I44" s="1">
        <v>44</v>
      </c>
      <c r="J44" s="1">
        <v>70</v>
      </c>
      <c r="K44" s="1" t="s">
        <v>815</v>
      </c>
      <c r="L44" s="1" t="s">
        <v>754</v>
      </c>
      <c r="M44" s="1" t="s">
        <v>753</v>
      </c>
      <c r="N44" s="5">
        <f t="shared" si="10"/>
        <v>6.3</v>
      </c>
      <c r="O44" s="5">
        <f t="shared" si="11"/>
        <v>6.45</v>
      </c>
      <c r="P44" s="1">
        <f t="shared" si="15"/>
        <v>6</v>
      </c>
      <c r="Q44" s="1">
        <f t="shared" si="12"/>
        <v>6</v>
      </c>
      <c r="R44" s="1">
        <f t="shared" si="13"/>
        <v>12</v>
      </c>
      <c r="S44" s="1">
        <f t="shared" si="14"/>
        <v>4</v>
      </c>
      <c r="T44" s="1" t="str">
        <f t="shared" si="7"/>
        <v>ghost</v>
      </c>
      <c r="U44" s="1" t="str">
        <f t="shared" si="9"/>
        <v>flying</v>
      </c>
      <c r="W44" s="1" t="str">
        <f>B45</f>
        <v>Drifblim</v>
      </c>
      <c r="Y44">
        <f t="shared" si="8"/>
        <v>9</v>
      </c>
      <c r="Z44" t="str">
        <f t="shared" si="16"/>
        <v>Drifloon</v>
      </c>
      <c r="AA44" s="3"/>
      <c r="AB44">
        <v>0</v>
      </c>
      <c r="AC44">
        <v>0</v>
      </c>
      <c r="AD44">
        <v>1</v>
      </c>
    </row>
    <row r="45" spans="1:30" x14ac:dyDescent="0.25">
      <c r="A45" s="1">
        <v>426</v>
      </c>
      <c r="B45" s="3" t="s">
        <v>450</v>
      </c>
      <c r="C45" s="6" t="s">
        <v>117</v>
      </c>
      <c r="D45" s="6" t="s">
        <v>20</v>
      </c>
      <c r="E45" s="1">
        <v>150</v>
      </c>
      <c r="F45" s="1">
        <v>80</v>
      </c>
      <c r="G45" s="1">
        <v>44</v>
      </c>
      <c r="H45" s="1">
        <v>90</v>
      </c>
      <c r="I45" s="1">
        <v>54</v>
      </c>
      <c r="J45" s="1">
        <v>80</v>
      </c>
      <c r="K45" s="1" t="s">
        <v>816</v>
      </c>
      <c r="L45" s="1" t="s">
        <v>754</v>
      </c>
      <c r="M45" s="1" t="s">
        <v>753</v>
      </c>
      <c r="N45" s="5">
        <f t="shared" si="10"/>
        <v>8.5</v>
      </c>
      <c r="O45" s="5">
        <f t="shared" si="11"/>
        <v>9.9499999999999993</v>
      </c>
      <c r="P45" s="1">
        <f t="shared" si="15"/>
        <v>9</v>
      </c>
      <c r="Q45" s="1">
        <f t="shared" si="12"/>
        <v>10</v>
      </c>
      <c r="R45" s="1">
        <f t="shared" si="13"/>
        <v>19</v>
      </c>
      <c r="S45" s="1">
        <f t="shared" si="14"/>
        <v>8</v>
      </c>
      <c r="T45" s="1" t="str">
        <f t="shared" si="7"/>
        <v>ghost</v>
      </c>
      <c r="U45" s="1" t="str">
        <f t="shared" si="9"/>
        <v>flying</v>
      </c>
      <c r="V45" s="1" t="s">
        <v>44</v>
      </c>
      <c r="Z45" t="str">
        <f t="shared" si="16"/>
        <v>Drifblim</v>
      </c>
      <c r="AA45" s="3"/>
      <c r="AB45">
        <v>0</v>
      </c>
      <c r="AC45">
        <v>0</v>
      </c>
      <c r="AD45">
        <v>2</v>
      </c>
    </row>
    <row r="46" spans="1:30" x14ac:dyDescent="0.25">
      <c r="A46" s="1">
        <v>427</v>
      </c>
      <c r="B46" s="3" t="s">
        <v>451</v>
      </c>
      <c r="C46" s="6" t="s">
        <v>33</v>
      </c>
      <c r="E46" s="1">
        <v>55</v>
      </c>
      <c r="F46" s="1">
        <v>66</v>
      </c>
      <c r="G46" s="1">
        <v>44</v>
      </c>
      <c r="H46" s="1">
        <v>44</v>
      </c>
      <c r="I46" s="1">
        <v>56</v>
      </c>
      <c r="J46" s="1">
        <v>85</v>
      </c>
      <c r="K46" s="1" t="s">
        <v>817</v>
      </c>
      <c r="L46" s="1" t="s">
        <v>754</v>
      </c>
      <c r="M46" s="1" t="s">
        <v>753</v>
      </c>
      <c r="N46" s="5">
        <f t="shared" si="10"/>
        <v>7.1400000000000006</v>
      </c>
      <c r="O46" s="5">
        <f t="shared" si="11"/>
        <v>5.25</v>
      </c>
      <c r="P46" s="1">
        <f t="shared" si="15"/>
        <v>7</v>
      </c>
      <c r="Q46" s="1">
        <f t="shared" si="12"/>
        <v>5</v>
      </c>
      <c r="R46" s="1">
        <f t="shared" si="13"/>
        <v>12</v>
      </c>
      <c r="S46" s="1">
        <f t="shared" si="14"/>
        <v>4</v>
      </c>
      <c r="T46" s="1" t="str">
        <f t="shared" si="7"/>
        <v>normal</v>
      </c>
      <c r="U46" s="1" t="s">
        <v>77</v>
      </c>
      <c r="W46" s="1" t="str">
        <f>B47</f>
        <v>Lopunny</v>
      </c>
      <c r="Y46">
        <f t="shared" si="8"/>
        <v>6</v>
      </c>
      <c r="Z46" t="str">
        <f t="shared" si="16"/>
        <v>Buneary</v>
      </c>
      <c r="AA46" s="3"/>
      <c r="AB46">
        <v>0</v>
      </c>
      <c r="AC46">
        <v>0</v>
      </c>
      <c r="AD46">
        <v>1</v>
      </c>
    </row>
    <row r="47" spans="1:30" x14ac:dyDescent="0.25">
      <c r="A47" s="1">
        <v>428</v>
      </c>
      <c r="B47" s="3" t="s">
        <v>452</v>
      </c>
      <c r="C47" s="6" t="s">
        <v>33</v>
      </c>
      <c r="E47" s="1">
        <v>65</v>
      </c>
      <c r="F47" s="1">
        <v>76</v>
      </c>
      <c r="G47" s="1">
        <v>84</v>
      </c>
      <c r="H47" s="1">
        <v>54</v>
      </c>
      <c r="I47" s="1">
        <v>96</v>
      </c>
      <c r="J47" s="1">
        <v>105</v>
      </c>
      <c r="K47" s="1" t="s">
        <v>817</v>
      </c>
      <c r="L47" s="1" t="s">
        <v>754</v>
      </c>
      <c r="M47" s="1" t="s">
        <v>753</v>
      </c>
      <c r="N47" s="5">
        <f t="shared" si="10"/>
        <v>8.5400000000000009</v>
      </c>
      <c r="O47" s="5">
        <f t="shared" si="11"/>
        <v>7.75</v>
      </c>
      <c r="P47" s="1">
        <f t="shared" si="15"/>
        <v>9</v>
      </c>
      <c r="Q47" s="1">
        <f t="shared" si="12"/>
        <v>8</v>
      </c>
      <c r="R47" s="1">
        <f t="shared" si="13"/>
        <v>17</v>
      </c>
      <c r="S47" s="1">
        <f t="shared" si="14"/>
        <v>7</v>
      </c>
      <c r="T47" s="1" t="str">
        <f t="shared" si="7"/>
        <v>normal</v>
      </c>
      <c r="U47" s="1" t="s">
        <v>77</v>
      </c>
      <c r="V47" s="1" t="s">
        <v>26</v>
      </c>
      <c r="Z47" t="str">
        <f t="shared" si="16"/>
        <v>Lopunny</v>
      </c>
      <c r="AA47" s="3"/>
      <c r="AB47">
        <v>0</v>
      </c>
      <c r="AC47">
        <v>0</v>
      </c>
      <c r="AD47">
        <v>2</v>
      </c>
    </row>
    <row r="48" spans="1:30" x14ac:dyDescent="0.25">
      <c r="A48" s="1">
        <v>200</v>
      </c>
      <c r="B48" s="3" t="s">
        <v>226</v>
      </c>
      <c r="C48" s="6" t="s">
        <v>117</v>
      </c>
      <c r="E48" s="1">
        <v>60</v>
      </c>
      <c r="F48" s="1">
        <v>60</v>
      </c>
      <c r="G48" s="1">
        <v>60</v>
      </c>
      <c r="H48" s="1">
        <v>85</v>
      </c>
      <c r="I48" s="1">
        <v>85</v>
      </c>
      <c r="J48" s="1">
        <v>85</v>
      </c>
      <c r="K48" s="1" t="s">
        <v>818</v>
      </c>
      <c r="L48" s="1" t="s">
        <v>751</v>
      </c>
      <c r="M48" s="1" t="s">
        <v>752</v>
      </c>
      <c r="N48" s="5">
        <f t="shared" si="10"/>
        <v>8.25</v>
      </c>
      <c r="O48" s="5">
        <f t="shared" si="11"/>
        <v>6.625</v>
      </c>
      <c r="P48" s="1">
        <f t="shared" si="15"/>
        <v>8</v>
      </c>
      <c r="Q48" s="1">
        <f t="shared" si="12"/>
        <v>7</v>
      </c>
      <c r="R48" s="1">
        <f t="shared" si="13"/>
        <v>15</v>
      </c>
      <c r="S48" s="1">
        <f t="shared" si="14"/>
        <v>6</v>
      </c>
      <c r="T48" s="1" t="str">
        <f t="shared" si="7"/>
        <v>ghost</v>
      </c>
      <c r="U48" s="1" t="s">
        <v>17</v>
      </c>
      <c r="W48" s="1" t="str">
        <f>B49</f>
        <v>Mismagius</v>
      </c>
      <c r="Y48">
        <f t="shared" si="8"/>
        <v>3</v>
      </c>
      <c r="Z48" t="str">
        <f t="shared" si="16"/>
        <v>Misdreavus</v>
      </c>
      <c r="AA48" s="3"/>
      <c r="AB48">
        <v>0</v>
      </c>
      <c r="AC48">
        <v>0</v>
      </c>
      <c r="AD48">
        <v>1</v>
      </c>
    </row>
    <row r="49" spans="1:30" x14ac:dyDescent="0.25">
      <c r="A49" s="1">
        <v>429</v>
      </c>
      <c r="B49" s="3" t="s">
        <v>453</v>
      </c>
      <c r="C49" s="6" t="s">
        <v>117</v>
      </c>
      <c r="E49" s="1">
        <v>60</v>
      </c>
      <c r="F49" s="1">
        <v>60</v>
      </c>
      <c r="G49" s="1">
        <v>60</v>
      </c>
      <c r="H49" s="1">
        <v>105</v>
      </c>
      <c r="I49" s="1">
        <v>105</v>
      </c>
      <c r="J49" s="1">
        <v>105</v>
      </c>
      <c r="K49" s="1" t="s">
        <v>819</v>
      </c>
      <c r="L49" s="1" t="s">
        <v>751</v>
      </c>
      <c r="M49" s="1" t="s">
        <v>752</v>
      </c>
      <c r="N49" s="5">
        <f t="shared" si="10"/>
        <v>10.050000000000001</v>
      </c>
      <c r="O49" s="5">
        <f t="shared" si="11"/>
        <v>7.125</v>
      </c>
      <c r="P49" s="1">
        <f t="shared" si="15"/>
        <v>10</v>
      </c>
      <c r="Q49" s="1">
        <f t="shared" si="12"/>
        <v>7</v>
      </c>
      <c r="R49" s="1">
        <f t="shared" si="13"/>
        <v>17</v>
      </c>
      <c r="S49" s="1">
        <f t="shared" si="14"/>
        <v>7</v>
      </c>
      <c r="T49" s="1" t="str">
        <f t="shared" si="7"/>
        <v>ghost</v>
      </c>
      <c r="U49" s="1" t="s">
        <v>17</v>
      </c>
      <c r="V49" s="1" t="s">
        <v>97</v>
      </c>
      <c r="Z49" t="str">
        <f t="shared" si="16"/>
        <v>Mismagius</v>
      </c>
      <c r="AA49" s="3"/>
      <c r="AB49">
        <v>0</v>
      </c>
      <c r="AC49">
        <v>0</v>
      </c>
      <c r="AD49">
        <v>2</v>
      </c>
    </row>
    <row r="50" spans="1:30" x14ac:dyDescent="0.25">
      <c r="A50" s="1">
        <v>198</v>
      </c>
      <c r="B50" s="3" t="s">
        <v>224</v>
      </c>
      <c r="C50" s="6" t="s">
        <v>37</v>
      </c>
      <c r="D50" s="6" t="s">
        <v>20</v>
      </c>
      <c r="E50" s="1">
        <v>60</v>
      </c>
      <c r="F50" s="1">
        <v>85</v>
      </c>
      <c r="G50" s="1">
        <v>42</v>
      </c>
      <c r="H50" s="1">
        <v>85</v>
      </c>
      <c r="I50" s="1">
        <v>42</v>
      </c>
      <c r="J50" s="1">
        <v>91</v>
      </c>
      <c r="K50" s="1" t="s">
        <v>820</v>
      </c>
      <c r="L50" s="1" t="s">
        <v>751</v>
      </c>
      <c r="M50" s="1" t="s">
        <v>752</v>
      </c>
      <c r="N50" s="5">
        <f t="shared" si="10"/>
        <v>8.74</v>
      </c>
      <c r="O50" s="5">
        <f t="shared" si="11"/>
        <v>5.0999999999999996</v>
      </c>
      <c r="P50" s="1">
        <f t="shared" si="15"/>
        <v>9</v>
      </c>
      <c r="Q50" s="1">
        <f t="shared" si="12"/>
        <v>5</v>
      </c>
      <c r="R50" s="1">
        <f t="shared" si="13"/>
        <v>14</v>
      </c>
      <c r="S50" s="1">
        <f t="shared" si="14"/>
        <v>5</v>
      </c>
      <c r="T50" s="1" t="str">
        <f t="shared" si="7"/>
        <v>dark</v>
      </c>
      <c r="U50" s="1" t="str">
        <f t="shared" si="9"/>
        <v>flying</v>
      </c>
      <c r="W50" s="1" t="str">
        <f>B51</f>
        <v>Honchkrow</v>
      </c>
      <c r="Y50">
        <f t="shared" si="8"/>
        <v>5</v>
      </c>
      <c r="Z50" t="str">
        <f t="shared" si="16"/>
        <v>Murkrow</v>
      </c>
      <c r="AA50" s="3"/>
      <c r="AB50">
        <v>0</v>
      </c>
      <c r="AC50">
        <v>0</v>
      </c>
      <c r="AD50">
        <v>1</v>
      </c>
    </row>
    <row r="51" spans="1:30" x14ac:dyDescent="0.25">
      <c r="A51" s="1">
        <v>430</v>
      </c>
      <c r="B51" s="3" t="s">
        <v>454</v>
      </c>
      <c r="C51" s="6" t="s">
        <v>37</v>
      </c>
      <c r="D51" s="6" t="s">
        <v>20</v>
      </c>
      <c r="E51" s="1">
        <v>100</v>
      </c>
      <c r="F51" s="1">
        <v>125</v>
      </c>
      <c r="G51" s="1">
        <v>52</v>
      </c>
      <c r="H51" s="1">
        <v>105</v>
      </c>
      <c r="I51" s="1">
        <v>52</v>
      </c>
      <c r="J51" s="1">
        <v>71</v>
      </c>
      <c r="K51" s="1" t="s">
        <v>821</v>
      </c>
      <c r="L51" s="3" t="s">
        <v>751</v>
      </c>
      <c r="M51" s="3" t="s">
        <v>752</v>
      </c>
      <c r="N51" s="5">
        <f t="shared" si="10"/>
        <v>10.14</v>
      </c>
      <c r="O51" s="5">
        <f t="shared" si="11"/>
        <v>7.6</v>
      </c>
      <c r="P51" s="1">
        <f t="shared" si="15"/>
        <v>10</v>
      </c>
      <c r="Q51" s="1">
        <f t="shared" si="12"/>
        <v>8</v>
      </c>
      <c r="R51" s="1">
        <f t="shared" si="13"/>
        <v>18</v>
      </c>
      <c r="S51" s="1">
        <f t="shared" si="14"/>
        <v>7</v>
      </c>
      <c r="T51" s="1" t="str">
        <f t="shared" si="7"/>
        <v>dark</v>
      </c>
      <c r="U51" s="1" t="str">
        <f t="shared" si="9"/>
        <v>flying</v>
      </c>
      <c r="V51" s="1" t="s">
        <v>77</v>
      </c>
      <c r="Z51" t="str">
        <f t="shared" si="16"/>
        <v>Honchkrow</v>
      </c>
      <c r="AA51" s="3"/>
      <c r="AB51">
        <v>0</v>
      </c>
      <c r="AC51">
        <v>0</v>
      </c>
      <c r="AD51">
        <v>2</v>
      </c>
    </row>
    <row r="52" spans="1:30" x14ac:dyDescent="0.25">
      <c r="A52" s="1">
        <v>431</v>
      </c>
      <c r="B52" s="3" t="s">
        <v>455</v>
      </c>
      <c r="C52" s="6" t="s">
        <v>33</v>
      </c>
      <c r="E52" s="1">
        <v>49</v>
      </c>
      <c r="F52" s="1">
        <v>55</v>
      </c>
      <c r="G52" s="1">
        <v>42</v>
      </c>
      <c r="H52" s="1">
        <v>42</v>
      </c>
      <c r="I52" s="1">
        <v>37</v>
      </c>
      <c r="J52" s="1">
        <v>85</v>
      </c>
      <c r="K52" s="1" t="s">
        <v>822</v>
      </c>
      <c r="L52" s="3" t="s">
        <v>754</v>
      </c>
      <c r="M52" s="3" t="s">
        <v>755</v>
      </c>
      <c r="N52" s="5">
        <f t="shared" si="10"/>
        <v>6.57</v>
      </c>
      <c r="O52" s="5">
        <f t="shared" si="11"/>
        <v>4.4249999999999998</v>
      </c>
      <c r="P52" s="1">
        <f t="shared" si="15"/>
        <v>7</v>
      </c>
      <c r="Q52" s="1">
        <f t="shared" si="12"/>
        <v>4</v>
      </c>
      <c r="R52" s="1">
        <f t="shared" si="13"/>
        <v>11</v>
      </c>
      <c r="S52" s="1">
        <f t="shared" si="14"/>
        <v>4</v>
      </c>
      <c r="T52" s="1" t="str">
        <f t="shared" si="7"/>
        <v>normal</v>
      </c>
      <c r="U52" s="1" t="s">
        <v>37</v>
      </c>
      <c r="W52" s="1" t="str">
        <f>B53</f>
        <v>Purugly</v>
      </c>
      <c r="Y52">
        <f t="shared" si="8"/>
        <v>4</v>
      </c>
      <c r="Z52" t="str">
        <f t="shared" si="16"/>
        <v>Glameow</v>
      </c>
      <c r="AA52" s="3"/>
      <c r="AB52">
        <v>0</v>
      </c>
      <c r="AC52">
        <v>0</v>
      </c>
      <c r="AD52">
        <v>1</v>
      </c>
    </row>
    <row r="53" spans="1:30" x14ac:dyDescent="0.25">
      <c r="A53" s="1">
        <v>432</v>
      </c>
      <c r="B53" s="3" t="s">
        <v>456</v>
      </c>
      <c r="C53" s="6" t="s">
        <v>33</v>
      </c>
      <c r="E53" s="1">
        <v>71</v>
      </c>
      <c r="F53" s="1">
        <v>82</v>
      </c>
      <c r="G53" s="1">
        <v>64</v>
      </c>
      <c r="H53" s="1">
        <v>64</v>
      </c>
      <c r="I53" s="1">
        <v>59</v>
      </c>
      <c r="J53" s="1">
        <v>112</v>
      </c>
      <c r="K53" s="1" t="s">
        <v>823</v>
      </c>
      <c r="L53" s="3" t="s">
        <v>754</v>
      </c>
      <c r="M53" s="3" t="s">
        <v>755</v>
      </c>
      <c r="N53" s="5">
        <f t="shared" si="10"/>
        <v>9.2200000000000024</v>
      </c>
      <c r="O53" s="5">
        <f t="shared" si="11"/>
        <v>6.625</v>
      </c>
      <c r="P53" s="1">
        <f t="shared" si="15"/>
        <v>9</v>
      </c>
      <c r="Q53" s="1">
        <f t="shared" si="12"/>
        <v>7</v>
      </c>
      <c r="R53" s="1">
        <f t="shared" si="13"/>
        <v>16</v>
      </c>
      <c r="S53" s="1">
        <f t="shared" si="14"/>
        <v>6</v>
      </c>
      <c r="T53" s="1" t="str">
        <f t="shared" si="7"/>
        <v>normal</v>
      </c>
      <c r="U53" s="1" t="s">
        <v>37</v>
      </c>
      <c r="V53" s="1" t="s">
        <v>55</v>
      </c>
      <c r="Z53" t="str">
        <f t="shared" si="16"/>
        <v>Purugly</v>
      </c>
      <c r="AA53" s="3"/>
      <c r="AB53">
        <v>0</v>
      </c>
      <c r="AC53">
        <v>0</v>
      </c>
      <c r="AD53">
        <v>2</v>
      </c>
    </row>
    <row r="54" spans="1:30" x14ac:dyDescent="0.25">
      <c r="A54" s="1">
        <v>433</v>
      </c>
      <c r="B54" s="3" t="s">
        <v>457</v>
      </c>
      <c r="C54" s="6" t="s">
        <v>85</v>
      </c>
      <c r="E54" s="1">
        <v>45</v>
      </c>
      <c r="F54" s="1">
        <v>30</v>
      </c>
      <c r="G54" s="1">
        <v>50</v>
      </c>
      <c r="H54" s="1">
        <v>65</v>
      </c>
      <c r="I54" s="1">
        <v>50</v>
      </c>
      <c r="J54" s="1">
        <v>45</v>
      </c>
      <c r="K54" s="1" t="s">
        <v>824</v>
      </c>
      <c r="L54" s="3" t="s">
        <v>759</v>
      </c>
      <c r="M54" s="3" t="s">
        <v>753</v>
      </c>
      <c r="N54" s="5">
        <f t="shared" si="10"/>
        <v>5.35</v>
      </c>
      <c r="O54" s="5">
        <f t="shared" si="11"/>
        <v>4.75</v>
      </c>
      <c r="P54" s="1">
        <f t="shared" si="15"/>
        <v>5</v>
      </c>
      <c r="Q54" s="1">
        <f t="shared" si="12"/>
        <v>5</v>
      </c>
      <c r="R54" s="1">
        <f t="shared" si="13"/>
        <v>10</v>
      </c>
      <c r="S54" s="1">
        <f t="shared" si="14"/>
        <v>3</v>
      </c>
      <c r="T54" s="1" t="str">
        <f t="shared" si="7"/>
        <v>psychic</v>
      </c>
      <c r="U54" s="1" t="s">
        <v>33</v>
      </c>
      <c r="W54" s="1" t="str">
        <f>B55</f>
        <v>Chimecho</v>
      </c>
      <c r="Y54">
        <f t="shared" si="8"/>
        <v>5</v>
      </c>
      <c r="Z54" t="str">
        <f t="shared" si="16"/>
        <v>Chingling</v>
      </c>
      <c r="AA54" s="3"/>
      <c r="AB54">
        <v>0</v>
      </c>
      <c r="AC54">
        <v>0</v>
      </c>
      <c r="AD54">
        <v>1</v>
      </c>
    </row>
    <row r="55" spans="1:30" x14ac:dyDescent="0.25">
      <c r="A55" s="1">
        <v>358</v>
      </c>
      <c r="B55" s="3" t="s">
        <v>384</v>
      </c>
      <c r="C55" s="6" t="s">
        <v>85</v>
      </c>
      <c r="E55" s="1">
        <v>75</v>
      </c>
      <c r="F55" s="1">
        <v>50</v>
      </c>
      <c r="G55" s="1">
        <v>80</v>
      </c>
      <c r="H55" s="1">
        <v>95</v>
      </c>
      <c r="I55" s="1">
        <v>90</v>
      </c>
      <c r="J55" s="1">
        <v>65</v>
      </c>
      <c r="K55" s="1" t="s">
        <v>825</v>
      </c>
      <c r="L55" s="3" t="s">
        <v>759</v>
      </c>
      <c r="M55" s="3" t="s">
        <v>753</v>
      </c>
      <c r="N55" s="5">
        <f t="shared" si="10"/>
        <v>7.85</v>
      </c>
      <c r="O55" s="5">
        <f t="shared" si="11"/>
        <v>8</v>
      </c>
      <c r="P55" s="1">
        <f t="shared" si="15"/>
        <v>8</v>
      </c>
      <c r="Q55" s="1">
        <f t="shared" si="12"/>
        <v>8</v>
      </c>
      <c r="R55" s="1">
        <f t="shared" si="13"/>
        <v>16</v>
      </c>
      <c r="S55" s="1">
        <f t="shared" si="14"/>
        <v>6</v>
      </c>
      <c r="T55" s="1" t="str">
        <f t="shared" si="7"/>
        <v>psychic</v>
      </c>
      <c r="U55" s="1" t="s">
        <v>55</v>
      </c>
      <c r="V55" s="1" t="s">
        <v>44</v>
      </c>
      <c r="Z55" t="str">
        <f t="shared" si="16"/>
        <v>Chimecho</v>
      </c>
      <c r="AA55" s="3"/>
      <c r="AB55">
        <v>0</v>
      </c>
      <c r="AC55">
        <v>0</v>
      </c>
      <c r="AD55">
        <v>2</v>
      </c>
    </row>
    <row r="56" spans="1:30" x14ac:dyDescent="0.25">
      <c r="A56" s="1">
        <v>434</v>
      </c>
      <c r="B56" s="3" t="s">
        <v>458</v>
      </c>
      <c r="C56" s="6" t="s">
        <v>13</v>
      </c>
      <c r="D56" s="6" t="s">
        <v>37</v>
      </c>
      <c r="E56" s="1">
        <v>63</v>
      </c>
      <c r="F56" s="1">
        <v>63</v>
      </c>
      <c r="G56" s="1">
        <v>47</v>
      </c>
      <c r="H56" s="1">
        <v>41</v>
      </c>
      <c r="I56" s="1">
        <v>41</v>
      </c>
      <c r="J56" s="1">
        <v>74</v>
      </c>
      <c r="K56" s="1" t="s">
        <v>826</v>
      </c>
      <c r="L56" s="3" t="s">
        <v>754</v>
      </c>
      <c r="M56" s="3" t="s">
        <v>755</v>
      </c>
      <c r="N56" s="5">
        <f t="shared" si="10"/>
        <v>6.5200000000000005</v>
      </c>
      <c r="O56" s="5">
        <f t="shared" si="11"/>
        <v>5.35</v>
      </c>
      <c r="P56" s="1">
        <f t="shared" si="15"/>
        <v>7</v>
      </c>
      <c r="Q56" s="1">
        <f t="shared" si="12"/>
        <v>5</v>
      </c>
      <c r="R56" s="1">
        <f t="shared" si="13"/>
        <v>12</v>
      </c>
      <c r="S56" s="1">
        <f t="shared" si="14"/>
        <v>4</v>
      </c>
      <c r="T56" s="1" t="str">
        <f t="shared" si="7"/>
        <v>poison</v>
      </c>
      <c r="U56" s="1" t="str">
        <f t="shared" si="9"/>
        <v>dark</v>
      </c>
      <c r="W56" s="1" t="str">
        <f>B57</f>
        <v>Skuntank</v>
      </c>
      <c r="Y56">
        <f t="shared" si="8"/>
        <v>6</v>
      </c>
      <c r="Z56" t="str">
        <f t="shared" si="16"/>
        <v>Stunky</v>
      </c>
      <c r="AA56" s="3"/>
      <c r="AB56">
        <v>0</v>
      </c>
      <c r="AC56">
        <v>0</v>
      </c>
      <c r="AD56">
        <v>1</v>
      </c>
    </row>
    <row r="57" spans="1:30" x14ac:dyDescent="0.25">
      <c r="A57" s="1">
        <v>435</v>
      </c>
      <c r="B57" s="3" t="s">
        <v>459</v>
      </c>
      <c r="C57" s="6" t="s">
        <v>13</v>
      </c>
      <c r="D57" s="6" t="s">
        <v>37</v>
      </c>
      <c r="E57" s="1">
        <v>103</v>
      </c>
      <c r="F57" s="1">
        <v>93</v>
      </c>
      <c r="G57" s="1">
        <v>67</v>
      </c>
      <c r="H57" s="1">
        <v>71</v>
      </c>
      <c r="I57" s="1">
        <v>61</v>
      </c>
      <c r="J57" s="1">
        <v>84</v>
      </c>
      <c r="K57" s="1" t="s">
        <v>826</v>
      </c>
      <c r="L57" s="3" t="s">
        <v>754</v>
      </c>
      <c r="M57" s="3" t="s">
        <v>755</v>
      </c>
      <c r="N57" s="5">
        <f t="shared" si="10"/>
        <v>8.7199999999999989</v>
      </c>
      <c r="O57" s="5">
        <f t="shared" si="11"/>
        <v>8.35</v>
      </c>
      <c r="P57" s="1">
        <f t="shared" si="15"/>
        <v>9</v>
      </c>
      <c r="Q57" s="1">
        <f t="shared" si="12"/>
        <v>8</v>
      </c>
      <c r="R57" s="1">
        <f t="shared" si="13"/>
        <v>17</v>
      </c>
      <c r="S57" s="1">
        <f t="shared" si="14"/>
        <v>7</v>
      </c>
      <c r="T57" s="1" t="str">
        <f t="shared" si="7"/>
        <v>poison</v>
      </c>
      <c r="U57" s="1" t="str">
        <f t="shared" si="9"/>
        <v>dark</v>
      </c>
      <c r="V57" s="1" t="s">
        <v>17</v>
      </c>
      <c r="Z57" t="str">
        <f t="shared" si="16"/>
        <v>Skuntank</v>
      </c>
      <c r="AA57" s="3"/>
      <c r="AB57">
        <v>0</v>
      </c>
      <c r="AC57">
        <v>0</v>
      </c>
      <c r="AD57">
        <v>2</v>
      </c>
    </row>
    <row r="58" spans="1:30" x14ac:dyDescent="0.25">
      <c r="A58" s="1">
        <v>436</v>
      </c>
      <c r="B58" s="3" t="s">
        <v>460</v>
      </c>
      <c r="C58" s="6" t="s">
        <v>105</v>
      </c>
      <c r="D58" s="6" t="s">
        <v>85</v>
      </c>
      <c r="E58" s="1">
        <v>57</v>
      </c>
      <c r="F58" s="1">
        <v>24</v>
      </c>
      <c r="G58" s="1">
        <v>86</v>
      </c>
      <c r="H58" s="1">
        <v>24</v>
      </c>
      <c r="I58" s="1">
        <v>86</v>
      </c>
      <c r="J58" s="1">
        <v>23</v>
      </c>
      <c r="K58" s="1" t="s">
        <v>827</v>
      </c>
      <c r="L58" s="3" t="s">
        <v>773</v>
      </c>
      <c r="M58" s="3" t="s">
        <v>752</v>
      </c>
      <c r="N58" s="5">
        <f t="shared" si="10"/>
        <v>2.3600000000000003</v>
      </c>
      <c r="O58" s="5">
        <f t="shared" si="11"/>
        <v>7.15</v>
      </c>
      <c r="P58" s="1">
        <f t="shared" si="15"/>
        <v>2</v>
      </c>
      <c r="Q58" s="1">
        <f t="shared" si="12"/>
        <v>7</v>
      </c>
      <c r="R58" s="1">
        <f t="shared" si="13"/>
        <v>9</v>
      </c>
      <c r="S58" s="1">
        <f t="shared" si="14"/>
        <v>3</v>
      </c>
      <c r="T58" s="1" t="str">
        <f t="shared" si="7"/>
        <v>steel</v>
      </c>
      <c r="U58" s="1" t="str">
        <f t="shared" si="9"/>
        <v>psychic</v>
      </c>
      <c r="W58" s="1" t="str">
        <f>B59</f>
        <v>Bronzong</v>
      </c>
      <c r="Y58">
        <f t="shared" si="8"/>
        <v>5</v>
      </c>
      <c r="Z58" t="str">
        <f t="shared" si="16"/>
        <v>Bronzor</v>
      </c>
      <c r="AA58" s="3"/>
      <c r="AB58">
        <v>0</v>
      </c>
      <c r="AC58">
        <v>0</v>
      </c>
      <c r="AD58">
        <v>1</v>
      </c>
    </row>
    <row r="59" spans="1:30" x14ac:dyDescent="0.25">
      <c r="A59" s="1">
        <v>437</v>
      </c>
      <c r="B59" s="3" t="s">
        <v>461</v>
      </c>
      <c r="C59" s="6" t="s">
        <v>105</v>
      </c>
      <c r="D59" s="6" t="s">
        <v>85</v>
      </c>
      <c r="E59" s="1">
        <v>67</v>
      </c>
      <c r="F59" s="1">
        <v>89</v>
      </c>
      <c r="G59" s="1">
        <v>116</v>
      </c>
      <c r="H59" s="1">
        <v>79</v>
      </c>
      <c r="I59" s="1">
        <v>116</v>
      </c>
      <c r="J59" s="1">
        <v>33</v>
      </c>
      <c r="K59" s="1" t="s">
        <v>828</v>
      </c>
      <c r="L59" s="3" t="s">
        <v>773</v>
      </c>
      <c r="M59" s="3" t="s">
        <v>752</v>
      </c>
      <c r="N59" s="5">
        <f t="shared" si="10"/>
        <v>6.5600000000000005</v>
      </c>
      <c r="O59" s="5">
        <f t="shared" si="11"/>
        <v>9.15</v>
      </c>
      <c r="P59" s="1">
        <f t="shared" si="15"/>
        <v>7</v>
      </c>
      <c r="Q59" s="1">
        <f t="shared" si="12"/>
        <v>9</v>
      </c>
      <c r="R59" s="1">
        <f t="shared" si="13"/>
        <v>16</v>
      </c>
      <c r="S59" s="1">
        <f t="shared" si="14"/>
        <v>6</v>
      </c>
      <c r="T59" s="1" t="str">
        <f t="shared" si="7"/>
        <v>steel</v>
      </c>
      <c r="U59" s="1" t="str">
        <f t="shared" si="9"/>
        <v>psychic</v>
      </c>
      <c r="V59" s="1" t="s">
        <v>77</v>
      </c>
      <c r="Z59" t="str">
        <f t="shared" si="16"/>
        <v>Bronzong</v>
      </c>
      <c r="AA59" s="3"/>
      <c r="AB59">
        <v>0</v>
      </c>
      <c r="AC59">
        <v>0</v>
      </c>
      <c r="AD59">
        <v>2</v>
      </c>
    </row>
    <row r="60" spans="1:30" x14ac:dyDescent="0.25">
      <c r="A60" s="1">
        <v>438</v>
      </c>
      <c r="B60" s="3" t="s">
        <v>462</v>
      </c>
      <c r="C60" s="6" t="s">
        <v>97</v>
      </c>
      <c r="E60" s="1">
        <v>50</v>
      </c>
      <c r="F60" s="1">
        <v>80</v>
      </c>
      <c r="G60" s="1">
        <v>95</v>
      </c>
      <c r="H60" s="1">
        <v>10</v>
      </c>
      <c r="I60" s="1">
        <v>45</v>
      </c>
      <c r="J60" s="1">
        <v>10</v>
      </c>
      <c r="K60" s="1" t="s">
        <v>829</v>
      </c>
      <c r="L60" s="3" t="s">
        <v>759</v>
      </c>
      <c r="M60" s="3" t="s">
        <v>753</v>
      </c>
      <c r="N60" s="5">
        <f t="shared" si="10"/>
        <v>4.5</v>
      </c>
      <c r="O60" s="5">
        <f t="shared" si="11"/>
        <v>6</v>
      </c>
      <c r="P60" s="1">
        <f t="shared" si="15"/>
        <v>5</v>
      </c>
      <c r="Q60" s="1">
        <f t="shared" si="12"/>
        <v>6</v>
      </c>
      <c r="R60" s="1">
        <f t="shared" si="13"/>
        <v>11</v>
      </c>
      <c r="S60" s="1">
        <f t="shared" si="14"/>
        <v>4</v>
      </c>
      <c r="T60" s="1" t="str">
        <f t="shared" si="7"/>
        <v>rock</v>
      </c>
      <c r="U60" s="6" t="s">
        <v>33</v>
      </c>
      <c r="W60" s="1" t="str">
        <f>B61</f>
        <v>Sudowoodo</v>
      </c>
      <c r="Y60">
        <f t="shared" si="8"/>
        <v>4</v>
      </c>
      <c r="Z60" t="str">
        <f t="shared" si="16"/>
        <v>Bonsly</v>
      </c>
      <c r="AA60" s="3"/>
      <c r="AB60">
        <v>0</v>
      </c>
      <c r="AC60">
        <v>0</v>
      </c>
      <c r="AD60">
        <v>1</v>
      </c>
    </row>
    <row r="61" spans="1:30" x14ac:dyDescent="0.25">
      <c r="A61" s="1">
        <v>185</v>
      </c>
      <c r="B61" s="3" t="s">
        <v>211</v>
      </c>
      <c r="C61" s="6" t="s">
        <v>97</v>
      </c>
      <c r="E61" s="1">
        <v>70</v>
      </c>
      <c r="F61" s="1">
        <v>100</v>
      </c>
      <c r="G61" s="1">
        <v>115</v>
      </c>
      <c r="H61" s="1">
        <v>30</v>
      </c>
      <c r="I61" s="1">
        <v>65</v>
      </c>
      <c r="J61" s="1">
        <v>30</v>
      </c>
      <c r="K61" s="1" t="s">
        <v>830</v>
      </c>
      <c r="L61" s="3" t="s">
        <v>759</v>
      </c>
      <c r="M61" s="3" t="s">
        <v>753</v>
      </c>
      <c r="N61" s="5">
        <f t="shared" si="10"/>
        <v>6.5</v>
      </c>
      <c r="O61" s="5">
        <f t="shared" si="11"/>
        <v>8</v>
      </c>
      <c r="P61" s="1">
        <f t="shared" si="15"/>
        <v>7</v>
      </c>
      <c r="Q61" s="1">
        <f t="shared" si="12"/>
        <v>8</v>
      </c>
      <c r="R61" s="1">
        <f t="shared" si="13"/>
        <v>15</v>
      </c>
      <c r="S61" s="1">
        <f t="shared" si="14"/>
        <v>6</v>
      </c>
      <c r="T61" s="1" t="str">
        <f t="shared" si="7"/>
        <v>rock</v>
      </c>
      <c r="U61" s="6" t="s">
        <v>47</v>
      </c>
      <c r="V61" s="1" t="s">
        <v>12</v>
      </c>
      <c r="Z61" t="str">
        <f t="shared" si="16"/>
        <v>Sudowoodo</v>
      </c>
      <c r="AA61" s="3"/>
      <c r="AB61">
        <v>0</v>
      </c>
      <c r="AC61">
        <v>0</v>
      </c>
      <c r="AD61">
        <v>2</v>
      </c>
    </row>
    <row r="62" spans="1:30" x14ac:dyDescent="0.25">
      <c r="A62" s="1">
        <v>439</v>
      </c>
      <c r="B62" s="3" t="s">
        <v>463</v>
      </c>
      <c r="C62" s="6" t="s">
        <v>85</v>
      </c>
      <c r="D62" s="6" t="s">
        <v>55</v>
      </c>
      <c r="E62" s="1">
        <v>20</v>
      </c>
      <c r="F62" s="1">
        <v>25</v>
      </c>
      <c r="G62" s="1">
        <v>45</v>
      </c>
      <c r="H62" s="1">
        <v>70</v>
      </c>
      <c r="I62" s="1">
        <v>90</v>
      </c>
      <c r="J62" s="1">
        <v>60</v>
      </c>
      <c r="K62" s="1" t="s">
        <v>831</v>
      </c>
      <c r="L62" s="3" t="s">
        <v>754</v>
      </c>
      <c r="M62" s="3" t="s">
        <v>752</v>
      </c>
      <c r="N62" s="5">
        <f t="shared" si="10"/>
        <v>6.15</v>
      </c>
      <c r="O62" s="5">
        <f t="shared" si="11"/>
        <v>4.375</v>
      </c>
      <c r="P62" s="1">
        <f t="shared" si="15"/>
        <v>6</v>
      </c>
      <c r="Q62" s="1">
        <f t="shared" si="12"/>
        <v>4</v>
      </c>
      <c r="R62" s="1">
        <f t="shared" si="13"/>
        <v>10</v>
      </c>
      <c r="S62" s="1">
        <f t="shared" si="14"/>
        <v>3</v>
      </c>
      <c r="T62" s="1" t="str">
        <f t="shared" si="7"/>
        <v>psychic</v>
      </c>
      <c r="U62" s="1" t="str">
        <f t="shared" si="9"/>
        <v>fairy</v>
      </c>
      <c r="W62" s="1" t="str">
        <f>B63</f>
        <v>Mr. Mime</v>
      </c>
      <c r="Y62">
        <f t="shared" si="8"/>
        <v>5</v>
      </c>
      <c r="Z62" t="str">
        <f t="shared" si="16"/>
        <v>Mime Jr.</v>
      </c>
      <c r="AA62" s="3"/>
      <c r="AB62">
        <v>0</v>
      </c>
      <c r="AC62">
        <v>0</v>
      </c>
      <c r="AD62">
        <v>1</v>
      </c>
    </row>
    <row r="63" spans="1:30" x14ac:dyDescent="0.25">
      <c r="A63" s="1">
        <v>122</v>
      </c>
      <c r="B63" s="3" t="s">
        <v>147</v>
      </c>
      <c r="C63" s="6" t="s">
        <v>85</v>
      </c>
      <c r="D63" s="6" t="s">
        <v>55</v>
      </c>
      <c r="E63" s="1">
        <v>40</v>
      </c>
      <c r="F63" s="1">
        <v>45</v>
      </c>
      <c r="G63" s="1">
        <v>65</v>
      </c>
      <c r="H63" s="1">
        <v>100</v>
      </c>
      <c r="I63" s="1">
        <v>120</v>
      </c>
      <c r="J63" s="1">
        <v>90</v>
      </c>
      <c r="K63" s="1" t="s">
        <v>832</v>
      </c>
      <c r="L63" s="3" t="s">
        <v>754</v>
      </c>
      <c r="M63" s="3" t="s">
        <v>752</v>
      </c>
      <c r="N63" s="5">
        <f t="shared" si="10"/>
        <v>9.0500000000000007</v>
      </c>
      <c r="O63" s="5">
        <f t="shared" si="11"/>
        <v>6.625</v>
      </c>
      <c r="P63" s="1">
        <f t="shared" si="15"/>
        <v>9</v>
      </c>
      <c r="Q63" s="1">
        <f t="shared" si="12"/>
        <v>7</v>
      </c>
      <c r="R63" s="1">
        <f t="shared" si="13"/>
        <v>16</v>
      </c>
      <c r="S63" s="1">
        <f t="shared" si="14"/>
        <v>6</v>
      </c>
      <c r="T63" s="1" t="str">
        <f t="shared" si="7"/>
        <v>psychic</v>
      </c>
      <c r="U63" s="1" t="str">
        <f t="shared" si="9"/>
        <v>fairy</v>
      </c>
      <c r="V63" s="1" t="s">
        <v>44</v>
      </c>
      <c r="Z63" t="str">
        <f t="shared" si="16"/>
        <v>Mr. Mime</v>
      </c>
      <c r="AA63" s="3"/>
      <c r="AB63">
        <v>0</v>
      </c>
      <c r="AC63">
        <v>0</v>
      </c>
      <c r="AD63">
        <v>2</v>
      </c>
    </row>
    <row r="64" spans="1:30" x14ac:dyDescent="0.25">
      <c r="A64" s="1">
        <v>440</v>
      </c>
      <c r="B64" s="3" t="s">
        <v>464</v>
      </c>
      <c r="C64" s="6" t="s">
        <v>33</v>
      </c>
      <c r="E64" s="1">
        <v>100</v>
      </c>
      <c r="F64" s="1">
        <v>5</v>
      </c>
      <c r="G64" s="1">
        <v>5</v>
      </c>
      <c r="H64" s="1">
        <v>15</v>
      </c>
      <c r="I64" s="1">
        <v>65</v>
      </c>
      <c r="J64" s="1">
        <v>30</v>
      </c>
      <c r="K64" s="1" t="s">
        <v>833</v>
      </c>
      <c r="L64" s="3" t="s">
        <v>751</v>
      </c>
      <c r="M64" s="3" t="s">
        <v>755</v>
      </c>
      <c r="N64" s="5">
        <f t="shared" si="10"/>
        <v>2</v>
      </c>
      <c r="O64" s="5">
        <f t="shared" si="11"/>
        <v>6.75</v>
      </c>
      <c r="P64" s="1">
        <f t="shared" si="15"/>
        <v>2</v>
      </c>
      <c r="Q64" s="1">
        <f t="shared" si="12"/>
        <v>7</v>
      </c>
      <c r="R64" s="1">
        <f t="shared" si="13"/>
        <v>9</v>
      </c>
      <c r="S64" s="1">
        <f t="shared" si="14"/>
        <v>3</v>
      </c>
      <c r="T64" s="1" t="str">
        <f t="shared" si="7"/>
        <v>normal</v>
      </c>
      <c r="U64" s="1" t="s">
        <v>55</v>
      </c>
      <c r="W64" s="1" t="str">
        <f>B65</f>
        <v>Chansey</v>
      </c>
      <c r="Y64">
        <f t="shared" si="8"/>
        <v>5</v>
      </c>
      <c r="Z64" t="str">
        <f t="shared" si="16"/>
        <v>Happiny</v>
      </c>
      <c r="AA64" s="3"/>
      <c r="AB64">
        <v>0</v>
      </c>
      <c r="AC64">
        <v>0</v>
      </c>
      <c r="AD64">
        <v>1</v>
      </c>
    </row>
    <row r="65" spans="1:30" x14ac:dyDescent="0.25">
      <c r="A65" s="1">
        <v>113</v>
      </c>
      <c r="B65" s="3" t="s">
        <v>138</v>
      </c>
      <c r="C65" s="6" t="s">
        <v>33</v>
      </c>
      <c r="E65" s="1">
        <v>250</v>
      </c>
      <c r="F65" s="1">
        <v>5</v>
      </c>
      <c r="G65" s="1">
        <v>5</v>
      </c>
      <c r="H65" s="1">
        <v>35</v>
      </c>
      <c r="I65" s="1">
        <v>105</v>
      </c>
      <c r="J65" s="1">
        <v>50</v>
      </c>
      <c r="K65" s="1" t="s">
        <v>834</v>
      </c>
      <c r="L65" s="3" t="s">
        <v>751</v>
      </c>
      <c r="M65" s="3" t="s">
        <v>755</v>
      </c>
      <c r="N65" s="5">
        <f t="shared" si="10"/>
        <v>3.8</v>
      </c>
      <c r="O65" s="5">
        <f t="shared" si="11"/>
        <v>15.25</v>
      </c>
      <c r="P65" s="1">
        <f t="shared" si="15"/>
        <v>4</v>
      </c>
      <c r="Q65" s="2">
        <v>12</v>
      </c>
      <c r="R65" s="1">
        <f t="shared" si="13"/>
        <v>16</v>
      </c>
      <c r="S65" s="1">
        <f t="shared" si="14"/>
        <v>6</v>
      </c>
      <c r="T65" s="1" t="str">
        <f t="shared" si="7"/>
        <v>normal</v>
      </c>
      <c r="U65" s="1" t="s">
        <v>55</v>
      </c>
      <c r="V65" s="1" t="s">
        <v>13</v>
      </c>
      <c r="W65" s="1" t="str">
        <f>B66</f>
        <v>Blissey</v>
      </c>
      <c r="Y65">
        <f t="shared" si="8"/>
        <v>6</v>
      </c>
      <c r="Z65" t="str">
        <f t="shared" si="16"/>
        <v>Chansey</v>
      </c>
      <c r="AA65" s="3"/>
      <c r="AB65">
        <v>0</v>
      </c>
      <c r="AC65">
        <v>0</v>
      </c>
      <c r="AD65">
        <v>2</v>
      </c>
    </row>
    <row r="66" spans="1:30" x14ac:dyDescent="0.25">
      <c r="A66" s="1">
        <v>242</v>
      </c>
      <c r="B66" s="3" t="s">
        <v>268</v>
      </c>
      <c r="C66" s="6" t="s">
        <v>33</v>
      </c>
      <c r="E66" s="1">
        <v>255</v>
      </c>
      <c r="F66" s="1">
        <v>10</v>
      </c>
      <c r="G66" s="1">
        <v>10</v>
      </c>
      <c r="H66" s="1">
        <v>75</v>
      </c>
      <c r="I66" s="1">
        <v>135</v>
      </c>
      <c r="J66" s="1">
        <v>55</v>
      </c>
      <c r="K66" s="1" t="s">
        <v>835</v>
      </c>
      <c r="L66" s="3" t="s">
        <v>751</v>
      </c>
      <c r="M66" s="3" t="s">
        <v>755</v>
      </c>
      <c r="N66" s="5">
        <f t="shared" ref="N66:N97" si="17">(0.4*J66 + 0.5*MAX(F66,H66)+0.1*MIN(F66,H66)) / 10</f>
        <v>6.05</v>
      </c>
      <c r="O66" s="5">
        <f t="shared" ref="O66:O97" si="18">(0.5*E66 + 0.25*G66 + 0.25*I66)/10</f>
        <v>16.375</v>
      </c>
      <c r="P66" s="1">
        <f t="shared" si="15"/>
        <v>6</v>
      </c>
      <c r="Q66" s="2">
        <v>14</v>
      </c>
      <c r="R66" s="1">
        <f t="shared" ref="R66:R97" si="19">P66+Q66</f>
        <v>20</v>
      </c>
      <c r="S66" s="1">
        <f t="shared" ref="S66:S97" si="20">ROUND((R66-4) / 2, 0)</f>
        <v>8</v>
      </c>
      <c r="T66" s="1" t="str">
        <f t="shared" si="7"/>
        <v>normal</v>
      </c>
      <c r="U66" s="1" t="s">
        <v>77</v>
      </c>
      <c r="V66" s="1" t="s">
        <v>13</v>
      </c>
      <c r="Z66" t="str">
        <f t="shared" si="16"/>
        <v>Blissey</v>
      </c>
      <c r="AA66" s="3"/>
      <c r="AB66">
        <v>0</v>
      </c>
      <c r="AC66">
        <v>0</v>
      </c>
      <c r="AD66">
        <v>3</v>
      </c>
    </row>
    <row r="67" spans="1:30" x14ac:dyDescent="0.25">
      <c r="A67" s="1">
        <v>441</v>
      </c>
      <c r="B67" s="3" t="s">
        <v>465</v>
      </c>
      <c r="C67" s="6" t="s">
        <v>33</v>
      </c>
      <c r="D67" s="6" t="s">
        <v>20</v>
      </c>
      <c r="E67" s="1">
        <v>76</v>
      </c>
      <c r="F67" s="1">
        <v>65</v>
      </c>
      <c r="G67" s="1">
        <v>45</v>
      </c>
      <c r="H67" s="1">
        <v>92</v>
      </c>
      <c r="I67" s="1">
        <v>42</v>
      </c>
      <c r="J67" s="1">
        <v>91</v>
      </c>
      <c r="K67" s="1" t="s">
        <v>836</v>
      </c>
      <c r="L67" s="3" t="s">
        <v>754</v>
      </c>
      <c r="M67" s="3" t="s">
        <v>755</v>
      </c>
      <c r="N67" s="5">
        <f t="shared" si="17"/>
        <v>8.89</v>
      </c>
      <c r="O67" s="5">
        <f t="shared" si="18"/>
        <v>5.9749999999999996</v>
      </c>
      <c r="P67" s="1">
        <f t="shared" ref="P67:P98" si="21">ROUND(N67, 0)</f>
        <v>9</v>
      </c>
      <c r="Q67" s="1">
        <f t="shared" ref="Q67:Q97" si="22">ROUND(O67, 0)</f>
        <v>6</v>
      </c>
      <c r="R67" s="1">
        <f t="shared" si="19"/>
        <v>15</v>
      </c>
      <c r="S67" s="1">
        <f t="shared" si="20"/>
        <v>6</v>
      </c>
      <c r="T67" s="1" t="str">
        <f t="shared" ref="T67:T130" si="23">C67</f>
        <v>normal</v>
      </c>
      <c r="U67" s="1" t="str">
        <f t="shared" ref="U67:U129" si="24">IF(D67 = 0, "", D67)</f>
        <v>flying</v>
      </c>
      <c r="V67" s="1" t="s">
        <v>17</v>
      </c>
      <c r="Z67" t="str">
        <f t="shared" si="16"/>
        <v>Chatot</v>
      </c>
      <c r="AA67" s="3"/>
      <c r="AB67">
        <v>0</v>
      </c>
      <c r="AC67">
        <v>0</v>
      </c>
      <c r="AD67">
        <v>1</v>
      </c>
    </row>
    <row r="68" spans="1:30" x14ac:dyDescent="0.25">
      <c r="A68" s="1">
        <v>442</v>
      </c>
      <c r="B68" s="3" t="s">
        <v>466</v>
      </c>
      <c r="C68" s="6" t="s">
        <v>117</v>
      </c>
      <c r="D68" s="6" t="s">
        <v>37</v>
      </c>
      <c r="E68" s="1">
        <v>50</v>
      </c>
      <c r="F68" s="1">
        <v>92</v>
      </c>
      <c r="G68" s="1">
        <v>108</v>
      </c>
      <c r="H68" s="1">
        <v>92</v>
      </c>
      <c r="I68" s="1">
        <v>108</v>
      </c>
      <c r="J68" s="1">
        <v>35</v>
      </c>
      <c r="K68" s="1" t="s">
        <v>837</v>
      </c>
      <c r="L68" s="3" t="s">
        <v>773</v>
      </c>
      <c r="M68" s="3" t="s">
        <v>753</v>
      </c>
      <c r="N68" s="5">
        <f t="shared" si="17"/>
        <v>6.92</v>
      </c>
      <c r="O68" s="5">
        <f t="shared" si="18"/>
        <v>7.9</v>
      </c>
      <c r="P68" s="1">
        <f t="shared" si="21"/>
        <v>7</v>
      </c>
      <c r="Q68" s="1">
        <f t="shared" si="22"/>
        <v>8</v>
      </c>
      <c r="R68" s="1">
        <f t="shared" si="19"/>
        <v>15</v>
      </c>
      <c r="S68" s="1">
        <f t="shared" si="20"/>
        <v>6</v>
      </c>
      <c r="T68" s="1" t="str">
        <f t="shared" si="23"/>
        <v>ghost</v>
      </c>
      <c r="U68" s="1" t="str">
        <f t="shared" si="24"/>
        <v>dark</v>
      </c>
      <c r="V68" s="1" t="s">
        <v>17</v>
      </c>
      <c r="Z68" t="str">
        <f t="shared" si="16"/>
        <v>Spiritomb</v>
      </c>
      <c r="AA68" s="3"/>
      <c r="AB68">
        <v>0</v>
      </c>
      <c r="AC68">
        <v>1</v>
      </c>
      <c r="AD68">
        <v>1</v>
      </c>
    </row>
    <row r="69" spans="1:30" x14ac:dyDescent="0.25">
      <c r="A69" s="1">
        <v>443</v>
      </c>
      <c r="B69" s="3" t="s">
        <v>467</v>
      </c>
      <c r="C69" s="6" t="s">
        <v>173</v>
      </c>
      <c r="D69" s="6" t="s">
        <v>47</v>
      </c>
      <c r="E69" s="1">
        <v>58</v>
      </c>
      <c r="F69" s="1">
        <v>70</v>
      </c>
      <c r="G69" s="1">
        <v>45</v>
      </c>
      <c r="H69" s="1">
        <v>40</v>
      </c>
      <c r="I69" s="1">
        <v>45</v>
      </c>
      <c r="J69" s="1">
        <v>42</v>
      </c>
      <c r="K69" s="1" t="s">
        <v>838</v>
      </c>
      <c r="L69" s="3" t="s">
        <v>773</v>
      </c>
      <c r="M69" s="3" t="s">
        <v>753</v>
      </c>
      <c r="N69" s="5">
        <f t="shared" si="17"/>
        <v>5.58</v>
      </c>
      <c r="O69" s="5">
        <f t="shared" si="18"/>
        <v>5.15</v>
      </c>
      <c r="P69" s="1">
        <f t="shared" si="21"/>
        <v>6</v>
      </c>
      <c r="Q69" s="1">
        <f t="shared" si="22"/>
        <v>5</v>
      </c>
      <c r="R69" s="1">
        <f t="shared" si="19"/>
        <v>11</v>
      </c>
      <c r="S69" s="1">
        <f t="shared" si="20"/>
        <v>4</v>
      </c>
      <c r="T69" s="1" t="str">
        <f t="shared" si="23"/>
        <v>dragon</v>
      </c>
      <c r="U69" s="1" t="str">
        <f t="shared" si="24"/>
        <v>ground</v>
      </c>
      <c r="W69" s="1" t="str">
        <f>B70</f>
        <v>Gabite</v>
      </c>
      <c r="Y69">
        <f t="shared" ref="Y69:Y99" si="25">ROUND(((S70*(S70-1)/2)-(S69*(S69-1)/2))/2 - (S70-S69)/2, 0)</f>
        <v>2</v>
      </c>
      <c r="Z69" t="str">
        <f t="shared" si="16"/>
        <v>Gible</v>
      </c>
      <c r="AA69" s="3"/>
      <c r="AB69">
        <v>0</v>
      </c>
      <c r="AC69">
        <v>0</v>
      </c>
      <c r="AD69">
        <v>1</v>
      </c>
    </row>
    <row r="70" spans="1:30" x14ac:dyDescent="0.25">
      <c r="A70" s="1">
        <v>444</v>
      </c>
      <c r="B70" s="3" t="s">
        <v>468</v>
      </c>
      <c r="C70" s="6" t="s">
        <v>173</v>
      </c>
      <c r="D70" s="6" t="s">
        <v>47</v>
      </c>
      <c r="E70" s="1">
        <v>68</v>
      </c>
      <c r="F70" s="1">
        <v>90</v>
      </c>
      <c r="G70" s="1">
        <v>65</v>
      </c>
      <c r="H70" s="1">
        <v>50</v>
      </c>
      <c r="I70" s="1">
        <v>55</v>
      </c>
      <c r="J70" s="1">
        <v>82</v>
      </c>
      <c r="K70" s="1" t="s">
        <v>839</v>
      </c>
      <c r="L70" s="3" t="s">
        <v>773</v>
      </c>
      <c r="M70" s="3" t="s">
        <v>753</v>
      </c>
      <c r="N70" s="5">
        <f t="shared" si="17"/>
        <v>8.2800000000000011</v>
      </c>
      <c r="O70" s="5">
        <f t="shared" si="18"/>
        <v>6.4</v>
      </c>
      <c r="P70" s="1">
        <f t="shared" si="21"/>
        <v>8</v>
      </c>
      <c r="Q70" s="1">
        <f t="shared" si="22"/>
        <v>6</v>
      </c>
      <c r="R70" s="1">
        <f t="shared" si="19"/>
        <v>14</v>
      </c>
      <c r="S70" s="1">
        <f t="shared" si="20"/>
        <v>5</v>
      </c>
      <c r="T70" s="1" t="str">
        <f t="shared" si="23"/>
        <v>dragon</v>
      </c>
      <c r="U70" s="1" t="str">
        <f t="shared" si="24"/>
        <v>ground</v>
      </c>
      <c r="V70" s="1" t="s">
        <v>105</v>
      </c>
      <c r="W70" s="1" t="str">
        <f>B71</f>
        <v>Garchomp</v>
      </c>
      <c r="Y70">
        <f t="shared" si="25"/>
        <v>11</v>
      </c>
      <c r="Z70" t="str">
        <f t="shared" si="16"/>
        <v>Gabite</v>
      </c>
      <c r="AA70" s="3"/>
      <c r="AB70">
        <v>0</v>
      </c>
      <c r="AC70">
        <v>0</v>
      </c>
      <c r="AD70">
        <v>2</v>
      </c>
    </row>
    <row r="71" spans="1:30" x14ac:dyDescent="0.25">
      <c r="A71" s="1">
        <v>445</v>
      </c>
      <c r="B71" s="3" t="s">
        <v>469</v>
      </c>
      <c r="C71" s="6" t="s">
        <v>173</v>
      </c>
      <c r="D71" s="6" t="s">
        <v>47</v>
      </c>
      <c r="E71" s="1">
        <v>108</v>
      </c>
      <c r="F71" s="1">
        <v>130</v>
      </c>
      <c r="G71" s="1">
        <v>95</v>
      </c>
      <c r="H71" s="1">
        <v>80</v>
      </c>
      <c r="I71" s="1">
        <v>85</v>
      </c>
      <c r="J71" s="1">
        <v>102</v>
      </c>
      <c r="K71" s="1" t="s">
        <v>840</v>
      </c>
      <c r="L71" s="3" t="s">
        <v>773</v>
      </c>
      <c r="M71" s="3" t="s">
        <v>753</v>
      </c>
      <c r="N71" s="5">
        <f t="shared" si="17"/>
        <v>11.38</v>
      </c>
      <c r="O71" s="5">
        <f t="shared" si="18"/>
        <v>9.9</v>
      </c>
      <c r="P71" s="1">
        <f t="shared" si="21"/>
        <v>11</v>
      </c>
      <c r="Q71" s="1">
        <f t="shared" si="22"/>
        <v>10</v>
      </c>
      <c r="R71" s="1">
        <f t="shared" si="19"/>
        <v>21</v>
      </c>
      <c r="S71" s="1">
        <f t="shared" si="20"/>
        <v>9</v>
      </c>
      <c r="T71" s="1" t="str">
        <f t="shared" si="23"/>
        <v>dragon</v>
      </c>
      <c r="U71" s="1" t="str">
        <f t="shared" si="24"/>
        <v>ground</v>
      </c>
      <c r="V71" s="1" t="s">
        <v>17</v>
      </c>
      <c r="Z71" t="str">
        <f t="shared" si="16"/>
        <v>Garchomp</v>
      </c>
      <c r="AA71" s="3"/>
      <c r="AB71">
        <v>0</v>
      </c>
      <c r="AC71">
        <v>0</v>
      </c>
      <c r="AD71">
        <v>3</v>
      </c>
    </row>
    <row r="72" spans="1:30" x14ac:dyDescent="0.25">
      <c r="A72" s="1">
        <v>446</v>
      </c>
      <c r="B72" s="3" t="s">
        <v>470</v>
      </c>
      <c r="C72" s="6" t="s">
        <v>33</v>
      </c>
      <c r="E72" s="1">
        <v>135</v>
      </c>
      <c r="F72" s="1">
        <v>85</v>
      </c>
      <c r="G72" s="1">
        <v>40</v>
      </c>
      <c r="H72" s="1">
        <v>40</v>
      </c>
      <c r="I72" s="1">
        <v>85</v>
      </c>
      <c r="J72" s="1">
        <v>5</v>
      </c>
      <c r="K72" s="1" t="s">
        <v>841</v>
      </c>
      <c r="L72" s="3" t="s">
        <v>759</v>
      </c>
      <c r="M72" s="3" t="s">
        <v>753</v>
      </c>
      <c r="N72" s="5">
        <f t="shared" si="17"/>
        <v>4.8499999999999996</v>
      </c>
      <c r="O72" s="5">
        <f t="shared" si="18"/>
        <v>9.875</v>
      </c>
      <c r="P72" s="1">
        <f t="shared" si="21"/>
        <v>5</v>
      </c>
      <c r="Q72" s="1">
        <f t="shared" si="22"/>
        <v>10</v>
      </c>
      <c r="R72" s="1">
        <f t="shared" si="19"/>
        <v>15</v>
      </c>
      <c r="S72" s="1">
        <f t="shared" si="20"/>
        <v>6</v>
      </c>
      <c r="T72" s="1" t="str">
        <f t="shared" si="23"/>
        <v>normal</v>
      </c>
      <c r="U72" s="1" t="s">
        <v>47</v>
      </c>
      <c r="W72" s="1" t="str">
        <f>B73</f>
        <v>Snorlax</v>
      </c>
      <c r="Y72">
        <f t="shared" si="25"/>
        <v>6</v>
      </c>
      <c r="Z72" t="str">
        <f t="shared" si="16"/>
        <v>Munchlax</v>
      </c>
      <c r="AA72" s="3"/>
      <c r="AB72">
        <v>0</v>
      </c>
      <c r="AC72">
        <v>0</v>
      </c>
      <c r="AD72">
        <v>1</v>
      </c>
    </row>
    <row r="73" spans="1:30" x14ac:dyDescent="0.25">
      <c r="A73" s="1">
        <v>143</v>
      </c>
      <c r="B73" s="3" t="s">
        <v>168</v>
      </c>
      <c r="C73" s="6" t="s">
        <v>33</v>
      </c>
      <c r="E73" s="1">
        <v>160</v>
      </c>
      <c r="F73" s="1">
        <v>110</v>
      </c>
      <c r="G73" s="1">
        <v>65</v>
      </c>
      <c r="H73" s="1">
        <v>65</v>
      </c>
      <c r="I73" s="1">
        <v>110</v>
      </c>
      <c r="J73" s="1">
        <v>30</v>
      </c>
      <c r="K73" s="1" t="s">
        <v>842</v>
      </c>
      <c r="L73" s="3" t="s">
        <v>759</v>
      </c>
      <c r="M73" s="3" t="s">
        <v>753</v>
      </c>
      <c r="N73" s="5">
        <f t="shared" si="17"/>
        <v>7.35</v>
      </c>
      <c r="O73" s="5">
        <f t="shared" si="18"/>
        <v>12.375</v>
      </c>
      <c r="P73" s="1">
        <f t="shared" si="21"/>
        <v>7</v>
      </c>
      <c r="Q73" s="1">
        <f t="shared" si="22"/>
        <v>12</v>
      </c>
      <c r="R73" s="1">
        <f t="shared" si="19"/>
        <v>19</v>
      </c>
      <c r="S73" s="1">
        <f t="shared" si="20"/>
        <v>8</v>
      </c>
      <c r="T73" s="1" t="str">
        <f t="shared" si="23"/>
        <v>normal</v>
      </c>
      <c r="U73" s="1" t="s">
        <v>47</v>
      </c>
      <c r="V73" s="1" t="s">
        <v>77</v>
      </c>
      <c r="Z73" t="str">
        <f t="shared" si="16"/>
        <v>Snorlax</v>
      </c>
      <c r="AA73" s="3"/>
      <c r="AB73">
        <v>0</v>
      </c>
      <c r="AC73">
        <v>0</v>
      </c>
      <c r="AD73">
        <v>2</v>
      </c>
    </row>
    <row r="74" spans="1:30" x14ac:dyDescent="0.25">
      <c r="A74" s="1">
        <v>447</v>
      </c>
      <c r="B74" s="3" t="s">
        <v>471</v>
      </c>
      <c r="C74" s="6" t="s">
        <v>77</v>
      </c>
      <c r="E74" s="1">
        <v>40</v>
      </c>
      <c r="F74" s="1">
        <v>70</v>
      </c>
      <c r="G74" s="1">
        <v>40</v>
      </c>
      <c r="H74" s="1">
        <v>35</v>
      </c>
      <c r="I74" s="1">
        <v>40</v>
      </c>
      <c r="J74" s="1">
        <v>60</v>
      </c>
      <c r="K74" s="1" t="s">
        <v>843</v>
      </c>
      <c r="L74" s="3" t="s">
        <v>759</v>
      </c>
      <c r="M74" s="3" t="s">
        <v>752</v>
      </c>
      <c r="N74" s="5">
        <f t="shared" si="17"/>
        <v>6.25</v>
      </c>
      <c r="O74" s="5">
        <f t="shared" si="18"/>
        <v>4</v>
      </c>
      <c r="P74" s="1">
        <f t="shared" si="21"/>
        <v>6</v>
      </c>
      <c r="Q74" s="1">
        <f t="shared" si="22"/>
        <v>4</v>
      </c>
      <c r="R74" s="1">
        <f t="shared" si="19"/>
        <v>10</v>
      </c>
      <c r="S74" s="1">
        <f t="shared" si="20"/>
        <v>3</v>
      </c>
      <c r="T74" s="1" t="str">
        <f t="shared" si="23"/>
        <v>fighting</v>
      </c>
      <c r="U74" s="1" t="s">
        <v>33</v>
      </c>
      <c r="W74" s="1" t="str">
        <f>B75</f>
        <v>Lucario</v>
      </c>
      <c r="Y74">
        <f t="shared" si="25"/>
        <v>7</v>
      </c>
      <c r="Z74" t="str">
        <f t="shared" ref="Z74:Z105" si="26">B74</f>
        <v>Riolu</v>
      </c>
      <c r="AA74" s="3"/>
      <c r="AB74">
        <v>0</v>
      </c>
      <c r="AC74">
        <v>0</v>
      </c>
      <c r="AD74">
        <v>1</v>
      </c>
    </row>
    <row r="75" spans="1:30" x14ac:dyDescent="0.25">
      <c r="A75" s="1">
        <v>448</v>
      </c>
      <c r="B75" s="3" t="s">
        <v>472</v>
      </c>
      <c r="C75" s="6" t="s">
        <v>77</v>
      </c>
      <c r="D75" s="6" t="s">
        <v>105</v>
      </c>
      <c r="E75" s="1">
        <v>70</v>
      </c>
      <c r="F75" s="1">
        <v>110</v>
      </c>
      <c r="G75" s="1">
        <v>70</v>
      </c>
      <c r="H75" s="1">
        <v>115</v>
      </c>
      <c r="I75" s="1">
        <v>70</v>
      </c>
      <c r="J75" s="1">
        <v>90</v>
      </c>
      <c r="K75" s="1" t="s">
        <v>844</v>
      </c>
      <c r="L75" s="1" t="s">
        <v>759</v>
      </c>
      <c r="M75" s="1" t="s">
        <v>752</v>
      </c>
      <c r="N75" s="5">
        <f t="shared" si="17"/>
        <v>10.45</v>
      </c>
      <c r="O75" s="5">
        <f t="shared" si="18"/>
        <v>7</v>
      </c>
      <c r="P75" s="1">
        <f t="shared" si="21"/>
        <v>10</v>
      </c>
      <c r="Q75" s="1">
        <f t="shared" si="22"/>
        <v>7</v>
      </c>
      <c r="R75" s="1">
        <f t="shared" si="19"/>
        <v>17</v>
      </c>
      <c r="S75" s="1">
        <f t="shared" si="20"/>
        <v>7</v>
      </c>
      <c r="T75" s="1" t="str">
        <f t="shared" si="23"/>
        <v>fighting</v>
      </c>
      <c r="U75" s="1" t="str">
        <f t="shared" si="24"/>
        <v>steel</v>
      </c>
      <c r="V75" s="1" t="s">
        <v>37</v>
      </c>
      <c r="Z75" t="str">
        <f t="shared" si="26"/>
        <v>Lucario</v>
      </c>
      <c r="AA75" s="3"/>
      <c r="AB75">
        <v>0</v>
      </c>
      <c r="AC75">
        <v>0</v>
      </c>
      <c r="AD75">
        <v>2</v>
      </c>
    </row>
    <row r="76" spans="1:30" x14ac:dyDescent="0.25">
      <c r="A76" s="1">
        <v>449</v>
      </c>
      <c r="B76" s="3" t="s">
        <v>473</v>
      </c>
      <c r="C76" s="6" t="s">
        <v>47</v>
      </c>
      <c r="E76" s="1">
        <v>68</v>
      </c>
      <c r="F76" s="1">
        <v>72</v>
      </c>
      <c r="G76" s="1">
        <v>78</v>
      </c>
      <c r="H76" s="1">
        <v>38</v>
      </c>
      <c r="I76" s="1">
        <v>42</v>
      </c>
      <c r="J76" s="1">
        <v>32</v>
      </c>
      <c r="K76" s="1" t="s">
        <v>845</v>
      </c>
      <c r="L76" s="1" t="s">
        <v>759</v>
      </c>
      <c r="M76" s="1" t="s">
        <v>755</v>
      </c>
      <c r="N76" s="5">
        <f t="shared" si="17"/>
        <v>5.26</v>
      </c>
      <c r="O76" s="5">
        <f t="shared" si="18"/>
        <v>6.4</v>
      </c>
      <c r="P76" s="1">
        <f t="shared" si="21"/>
        <v>5</v>
      </c>
      <c r="Q76" s="1">
        <f t="shared" si="22"/>
        <v>6</v>
      </c>
      <c r="R76" s="1">
        <f t="shared" si="19"/>
        <v>11</v>
      </c>
      <c r="S76" s="1">
        <f t="shared" si="20"/>
        <v>4</v>
      </c>
      <c r="T76" s="1" t="str">
        <f t="shared" si="23"/>
        <v>ground</v>
      </c>
      <c r="U76" s="6" t="s">
        <v>33</v>
      </c>
      <c r="W76" s="1" t="str">
        <f>B77</f>
        <v>Hippowdon</v>
      </c>
      <c r="Y76">
        <f t="shared" si="25"/>
        <v>6</v>
      </c>
      <c r="Z76" t="str">
        <f t="shared" si="26"/>
        <v>Hippopotas</v>
      </c>
      <c r="AA76" s="3"/>
      <c r="AB76">
        <v>0</v>
      </c>
      <c r="AC76">
        <v>0</v>
      </c>
      <c r="AD76">
        <v>1</v>
      </c>
    </row>
    <row r="77" spans="1:30" x14ac:dyDescent="0.25">
      <c r="A77" s="1">
        <v>450</v>
      </c>
      <c r="B77" s="3" t="s">
        <v>474</v>
      </c>
      <c r="C77" s="6" t="s">
        <v>47</v>
      </c>
      <c r="E77" s="1">
        <v>108</v>
      </c>
      <c r="F77" s="1">
        <v>112</v>
      </c>
      <c r="G77" s="1">
        <v>118</v>
      </c>
      <c r="H77" s="1">
        <v>68</v>
      </c>
      <c r="I77" s="1">
        <v>72</v>
      </c>
      <c r="J77" s="1">
        <v>47</v>
      </c>
      <c r="K77" s="1" t="s">
        <v>846</v>
      </c>
      <c r="L77" s="1" t="s">
        <v>759</v>
      </c>
      <c r="M77" s="1" t="s">
        <v>755</v>
      </c>
      <c r="N77" s="5">
        <f t="shared" si="17"/>
        <v>8.16</v>
      </c>
      <c r="O77" s="5">
        <f t="shared" si="18"/>
        <v>10.15</v>
      </c>
      <c r="P77" s="1">
        <f t="shared" si="21"/>
        <v>8</v>
      </c>
      <c r="Q77" s="1">
        <f t="shared" si="22"/>
        <v>10</v>
      </c>
      <c r="R77" s="1">
        <f t="shared" si="19"/>
        <v>18</v>
      </c>
      <c r="S77" s="1">
        <f t="shared" si="20"/>
        <v>7</v>
      </c>
      <c r="T77" s="1" t="str">
        <f t="shared" si="23"/>
        <v>ground</v>
      </c>
      <c r="U77" s="1" t="s">
        <v>33</v>
      </c>
      <c r="V77" s="1" t="s">
        <v>48</v>
      </c>
      <c r="Z77" t="str">
        <f t="shared" si="26"/>
        <v>Hippowdon</v>
      </c>
      <c r="AA77" s="3"/>
      <c r="AB77">
        <v>0</v>
      </c>
      <c r="AC77">
        <v>0</v>
      </c>
      <c r="AD77">
        <v>2</v>
      </c>
    </row>
    <row r="78" spans="1:30" x14ac:dyDescent="0.25">
      <c r="A78" s="1">
        <v>451</v>
      </c>
      <c r="B78" s="3" t="s">
        <v>475</v>
      </c>
      <c r="C78" s="6" t="s">
        <v>13</v>
      </c>
      <c r="D78" s="6" t="s">
        <v>26</v>
      </c>
      <c r="E78" s="1">
        <v>40</v>
      </c>
      <c r="F78" s="1">
        <v>50</v>
      </c>
      <c r="G78" s="1">
        <v>90</v>
      </c>
      <c r="H78" s="1">
        <v>30</v>
      </c>
      <c r="I78" s="1">
        <v>55</v>
      </c>
      <c r="J78" s="1">
        <v>65</v>
      </c>
      <c r="K78" s="1" t="s">
        <v>847</v>
      </c>
      <c r="L78" s="1" t="s">
        <v>751</v>
      </c>
      <c r="M78" s="1" t="s">
        <v>755</v>
      </c>
      <c r="N78" s="5">
        <f t="shared" si="17"/>
        <v>5.4</v>
      </c>
      <c r="O78" s="5">
        <f t="shared" si="18"/>
        <v>5.625</v>
      </c>
      <c r="P78" s="1">
        <f t="shared" si="21"/>
        <v>5</v>
      </c>
      <c r="Q78" s="1">
        <f t="shared" si="22"/>
        <v>6</v>
      </c>
      <c r="R78" s="1">
        <f t="shared" si="19"/>
        <v>11</v>
      </c>
      <c r="S78" s="1">
        <f t="shared" si="20"/>
        <v>4</v>
      </c>
      <c r="T78" s="1" t="str">
        <f t="shared" si="23"/>
        <v>poison</v>
      </c>
      <c r="U78" s="1" t="str">
        <f t="shared" si="24"/>
        <v>bug</v>
      </c>
      <c r="W78" s="1" t="str">
        <f>B79</f>
        <v>Drapion</v>
      </c>
      <c r="Y78">
        <f t="shared" si="25"/>
        <v>6</v>
      </c>
      <c r="Z78" t="str">
        <f t="shared" si="26"/>
        <v>Skorupi</v>
      </c>
      <c r="AA78" s="3"/>
      <c r="AB78">
        <v>0</v>
      </c>
      <c r="AC78">
        <v>0</v>
      </c>
      <c r="AD78">
        <v>1</v>
      </c>
    </row>
    <row r="79" spans="1:30" x14ac:dyDescent="0.25">
      <c r="A79" s="1">
        <v>452</v>
      </c>
      <c r="B79" s="3" t="s">
        <v>476</v>
      </c>
      <c r="C79" s="6" t="s">
        <v>13</v>
      </c>
      <c r="D79" s="6" t="s">
        <v>37</v>
      </c>
      <c r="E79" s="1">
        <v>70</v>
      </c>
      <c r="F79" s="1">
        <v>90</v>
      </c>
      <c r="G79" s="1">
        <v>110</v>
      </c>
      <c r="H79" s="1">
        <v>60</v>
      </c>
      <c r="I79" s="1">
        <v>75</v>
      </c>
      <c r="J79" s="1">
        <v>95</v>
      </c>
      <c r="K79" s="1" t="s">
        <v>848</v>
      </c>
      <c r="L79" s="1" t="s">
        <v>751</v>
      </c>
      <c r="M79" s="1" t="s">
        <v>755</v>
      </c>
      <c r="N79" s="5">
        <f t="shared" si="17"/>
        <v>8.9</v>
      </c>
      <c r="O79" s="5">
        <f t="shared" si="18"/>
        <v>8.125</v>
      </c>
      <c r="P79" s="1">
        <f t="shared" si="21"/>
        <v>9</v>
      </c>
      <c r="Q79" s="1">
        <f t="shared" si="22"/>
        <v>8</v>
      </c>
      <c r="R79" s="1">
        <f t="shared" si="19"/>
        <v>17</v>
      </c>
      <c r="S79" s="1">
        <f t="shared" si="20"/>
        <v>7</v>
      </c>
      <c r="T79" s="1" t="str">
        <f t="shared" si="23"/>
        <v>poison</v>
      </c>
      <c r="U79" s="1" t="str">
        <f t="shared" si="24"/>
        <v>dark</v>
      </c>
      <c r="V79" s="1" t="s">
        <v>47</v>
      </c>
      <c r="Z79" t="str">
        <f t="shared" si="26"/>
        <v>Drapion</v>
      </c>
      <c r="AA79" s="3"/>
      <c r="AB79">
        <v>0</v>
      </c>
      <c r="AC79">
        <v>0</v>
      </c>
      <c r="AD79">
        <v>2</v>
      </c>
    </row>
    <row r="80" spans="1:30" x14ac:dyDescent="0.25">
      <c r="A80" s="1">
        <v>453</v>
      </c>
      <c r="B80" s="3" t="s">
        <v>477</v>
      </c>
      <c r="C80" s="6" t="s">
        <v>13</v>
      </c>
      <c r="D80" s="6" t="s">
        <v>77</v>
      </c>
      <c r="E80" s="1">
        <v>48</v>
      </c>
      <c r="F80" s="1">
        <v>61</v>
      </c>
      <c r="G80" s="1">
        <v>40</v>
      </c>
      <c r="H80" s="1">
        <v>61</v>
      </c>
      <c r="I80" s="1">
        <v>40</v>
      </c>
      <c r="J80" s="1">
        <v>50</v>
      </c>
      <c r="K80" s="1" t="s">
        <v>849</v>
      </c>
      <c r="L80" s="1" t="s">
        <v>751</v>
      </c>
      <c r="M80" s="1" t="s">
        <v>755</v>
      </c>
      <c r="N80" s="5">
        <f t="shared" si="17"/>
        <v>5.66</v>
      </c>
      <c r="O80" s="5">
        <f t="shared" si="18"/>
        <v>4.4000000000000004</v>
      </c>
      <c r="P80" s="1">
        <f t="shared" si="21"/>
        <v>6</v>
      </c>
      <c r="Q80" s="1">
        <f t="shared" si="22"/>
        <v>4</v>
      </c>
      <c r="R80" s="1">
        <f t="shared" si="19"/>
        <v>10</v>
      </c>
      <c r="S80" s="1">
        <f t="shared" si="20"/>
        <v>3</v>
      </c>
      <c r="T80" s="1" t="str">
        <f t="shared" si="23"/>
        <v>poison</v>
      </c>
      <c r="U80" s="1" t="str">
        <f t="shared" si="24"/>
        <v>fighting</v>
      </c>
      <c r="W80" s="1" t="str">
        <f>B81</f>
        <v>Toxicroak</v>
      </c>
      <c r="Y80">
        <f t="shared" si="25"/>
        <v>7</v>
      </c>
      <c r="Z80" t="str">
        <f t="shared" si="26"/>
        <v>Croagunk</v>
      </c>
      <c r="AA80" s="3"/>
      <c r="AB80">
        <v>0</v>
      </c>
      <c r="AC80">
        <v>0</v>
      </c>
      <c r="AD80">
        <v>1</v>
      </c>
    </row>
    <row r="81" spans="1:30" x14ac:dyDescent="0.25">
      <c r="A81" s="1">
        <v>454</v>
      </c>
      <c r="B81" s="3" t="s">
        <v>478</v>
      </c>
      <c r="C81" s="6" t="s">
        <v>13</v>
      </c>
      <c r="D81" s="6" t="s">
        <v>77</v>
      </c>
      <c r="E81" s="1">
        <v>83</v>
      </c>
      <c r="F81" s="1">
        <v>106</v>
      </c>
      <c r="G81" s="1">
        <v>65</v>
      </c>
      <c r="H81" s="1">
        <v>86</v>
      </c>
      <c r="I81" s="1">
        <v>65</v>
      </c>
      <c r="J81" s="1">
        <v>85</v>
      </c>
      <c r="K81" s="1" t="s">
        <v>849</v>
      </c>
      <c r="L81" s="1" t="s">
        <v>751</v>
      </c>
      <c r="M81" s="1" t="s">
        <v>755</v>
      </c>
      <c r="N81" s="5">
        <f t="shared" si="17"/>
        <v>9.5599999999999987</v>
      </c>
      <c r="O81" s="5">
        <f t="shared" si="18"/>
        <v>7.4</v>
      </c>
      <c r="P81" s="1">
        <f t="shared" si="21"/>
        <v>10</v>
      </c>
      <c r="Q81" s="1">
        <f t="shared" si="22"/>
        <v>7</v>
      </c>
      <c r="R81" s="1">
        <f t="shared" si="19"/>
        <v>17</v>
      </c>
      <c r="S81" s="1">
        <f t="shared" si="20"/>
        <v>7</v>
      </c>
      <c r="T81" s="1" t="str">
        <f t="shared" si="23"/>
        <v>poison</v>
      </c>
      <c r="U81" s="1" t="str">
        <f t="shared" si="24"/>
        <v>fighting</v>
      </c>
      <c r="V81" s="1" t="s">
        <v>37</v>
      </c>
      <c r="Z81" t="str">
        <f t="shared" si="26"/>
        <v>Toxicroak</v>
      </c>
      <c r="AA81" s="3"/>
      <c r="AB81">
        <v>0</v>
      </c>
      <c r="AC81">
        <v>0</v>
      </c>
      <c r="AD81">
        <v>2</v>
      </c>
    </row>
    <row r="82" spans="1:30" x14ac:dyDescent="0.25">
      <c r="A82" s="1">
        <v>455</v>
      </c>
      <c r="B82" s="3" t="s">
        <v>479</v>
      </c>
      <c r="C82" s="6" t="s">
        <v>12</v>
      </c>
      <c r="E82" s="1">
        <v>74</v>
      </c>
      <c r="F82" s="1">
        <v>100</v>
      </c>
      <c r="G82" s="1">
        <v>72</v>
      </c>
      <c r="H82" s="1">
        <v>90</v>
      </c>
      <c r="I82" s="1">
        <v>72</v>
      </c>
      <c r="J82" s="1">
        <v>46</v>
      </c>
      <c r="K82" s="1" t="s">
        <v>850</v>
      </c>
      <c r="L82" s="1" t="s">
        <v>751</v>
      </c>
      <c r="M82" s="1" t="s">
        <v>755</v>
      </c>
      <c r="N82" s="5">
        <f t="shared" si="17"/>
        <v>7.74</v>
      </c>
      <c r="O82" s="5">
        <f t="shared" si="18"/>
        <v>7.3</v>
      </c>
      <c r="P82" s="1">
        <f t="shared" si="21"/>
        <v>8</v>
      </c>
      <c r="Q82" s="1">
        <f t="shared" si="22"/>
        <v>7</v>
      </c>
      <c r="R82" s="1">
        <f t="shared" si="19"/>
        <v>15</v>
      </c>
      <c r="S82" s="1">
        <f t="shared" si="20"/>
        <v>6</v>
      </c>
      <c r="T82" s="1" t="str">
        <f t="shared" si="23"/>
        <v>grass</v>
      </c>
      <c r="U82" s="6" t="s">
        <v>37</v>
      </c>
      <c r="V82" s="1" t="s">
        <v>33</v>
      </c>
      <c r="Z82" t="str">
        <f t="shared" si="26"/>
        <v>Carnivine</v>
      </c>
      <c r="AA82" s="3"/>
      <c r="AB82">
        <v>0</v>
      </c>
      <c r="AC82">
        <v>0</v>
      </c>
      <c r="AD82">
        <v>1</v>
      </c>
    </row>
    <row r="83" spans="1:30" x14ac:dyDescent="0.25">
      <c r="A83" s="1">
        <v>456</v>
      </c>
      <c r="B83" s="3" t="s">
        <v>480</v>
      </c>
      <c r="C83" s="6" t="s">
        <v>22</v>
      </c>
      <c r="E83" s="1">
        <v>49</v>
      </c>
      <c r="F83" s="1">
        <v>49</v>
      </c>
      <c r="G83" s="1">
        <v>56</v>
      </c>
      <c r="H83" s="1">
        <v>49</v>
      </c>
      <c r="I83" s="1">
        <v>61</v>
      </c>
      <c r="J83" s="1">
        <v>66</v>
      </c>
      <c r="K83" s="1" t="s">
        <v>851</v>
      </c>
      <c r="L83" s="1" t="s">
        <v>756</v>
      </c>
      <c r="M83" s="1" t="s">
        <v>755</v>
      </c>
      <c r="N83" s="5">
        <f t="shared" si="17"/>
        <v>5.58</v>
      </c>
      <c r="O83" s="5">
        <f t="shared" si="18"/>
        <v>5.375</v>
      </c>
      <c r="P83" s="1">
        <f t="shared" si="21"/>
        <v>6</v>
      </c>
      <c r="Q83" s="1">
        <f t="shared" si="22"/>
        <v>5</v>
      </c>
      <c r="R83" s="1">
        <f t="shared" si="19"/>
        <v>11</v>
      </c>
      <c r="S83" s="1">
        <f t="shared" si="20"/>
        <v>4</v>
      </c>
      <c r="T83" s="1" t="str">
        <f t="shared" si="23"/>
        <v>water</v>
      </c>
      <c r="U83" s="6" t="s">
        <v>33</v>
      </c>
      <c r="W83" s="1" t="str">
        <f>B84</f>
        <v>Lumineon</v>
      </c>
      <c r="Y83">
        <f t="shared" si="25"/>
        <v>4</v>
      </c>
      <c r="Z83" t="str">
        <f t="shared" si="26"/>
        <v>Finneon</v>
      </c>
      <c r="AA83" s="3"/>
      <c r="AB83">
        <v>0</v>
      </c>
      <c r="AC83">
        <v>0</v>
      </c>
      <c r="AD83">
        <v>1</v>
      </c>
    </row>
    <row r="84" spans="1:30" x14ac:dyDescent="0.25">
      <c r="A84" s="1">
        <v>457</v>
      </c>
      <c r="B84" s="3" t="s">
        <v>481</v>
      </c>
      <c r="C84" s="6" t="s">
        <v>22</v>
      </c>
      <c r="E84" s="1">
        <v>69</v>
      </c>
      <c r="F84" s="1">
        <v>69</v>
      </c>
      <c r="G84" s="1">
        <v>76</v>
      </c>
      <c r="H84" s="1">
        <v>69</v>
      </c>
      <c r="I84" s="1">
        <v>86</v>
      </c>
      <c r="J84" s="1">
        <v>91</v>
      </c>
      <c r="K84" s="1" t="s">
        <v>852</v>
      </c>
      <c r="L84" s="1" t="s">
        <v>756</v>
      </c>
      <c r="M84" s="1" t="s">
        <v>755</v>
      </c>
      <c r="N84" s="5">
        <f t="shared" si="17"/>
        <v>7.7800000000000011</v>
      </c>
      <c r="O84" s="5">
        <f t="shared" si="18"/>
        <v>7.5</v>
      </c>
      <c r="P84" s="1">
        <f t="shared" si="21"/>
        <v>8</v>
      </c>
      <c r="Q84" s="1">
        <f t="shared" si="22"/>
        <v>8</v>
      </c>
      <c r="R84" s="1">
        <f t="shared" si="19"/>
        <v>16</v>
      </c>
      <c r="S84" s="1">
        <f t="shared" si="20"/>
        <v>6</v>
      </c>
      <c r="T84" s="1" t="str">
        <f t="shared" si="23"/>
        <v>water</v>
      </c>
      <c r="U84" s="1" t="s">
        <v>48</v>
      </c>
      <c r="V84" s="1" t="s">
        <v>26</v>
      </c>
      <c r="Z84" t="str">
        <f t="shared" si="26"/>
        <v>Lumineon</v>
      </c>
      <c r="AA84" s="3"/>
      <c r="AB84">
        <v>0</v>
      </c>
      <c r="AC84">
        <v>0</v>
      </c>
      <c r="AD84">
        <v>2</v>
      </c>
    </row>
    <row r="85" spans="1:30" x14ac:dyDescent="0.25">
      <c r="A85" s="1">
        <v>458</v>
      </c>
      <c r="B85" s="3" t="s">
        <v>482</v>
      </c>
      <c r="C85" s="6" t="s">
        <v>22</v>
      </c>
      <c r="D85" s="6" t="s">
        <v>20</v>
      </c>
      <c r="E85" s="1">
        <v>45</v>
      </c>
      <c r="F85" s="1">
        <v>20</v>
      </c>
      <c r="G85" s="1">
        <v>50</v>
      </c>
      <c r="H85" s="1">
        <v>60</v>
      </c>
      <c r="I85" s="1">
        <v>120</v>
      </c>
      <c r="J85" s="1">
        <v>50</v>
      </c>
      <c r="K85" s="1" t="s">
        <v>853</v>
      </c>
      <c r="L85" s="1" t="s">
        <v>756</v>
      </c>
      <c r="M85" s="1" t="s">
        <v>753</v>
      </c>
      <c r="N85" s="5">
        <f t="shared" si="17"/>
        <v>5.2</v>
      </c>
      <c r="O85" s="5">
        <f t="shared" si="18"/>
        <v>6.5</v>
      </c>
      <c r="P85" s="1">
        <f t="shared" si="21"/>
        <v>5</v>
      </c>
      <c r="Q85" s="1">
        <f t="shared" si="22"/>
        <v>7</v>
      </c>
      <c r="R85" s="1">
        <f t="shared" si="19"/>
        <v>12</v>
      </c>
      <c r="S85" s="1">
        <f t="shared" si="20"/>
        <v>4</v>
      </c>
      <c r="T85" s="1" t="str">
        <f t="shared" si="23"/>
        <v>water</v>
      </c>
      <c r="U85" s="1" t="str">
        <f t="shared" si="24"/>
        <v>flying</v>
      </c>
      <c r="W85" s="1" t="str">
        <f>B86</f>
        <v>Mantine</v>
      </c>
      <c r="Y85">
        <f t="shared" si="25"/>
        <v>6</v>
      </c>
      <c r="Z85" t="str">
        <f t="shared" si="26"/>
        <v>Mantyke</v>
      </c>
      <c r="AA85" s="3"/>
      <c r="AB85">
        <v>0</v>
      </c>
      <c r="AC85">
        <v>0</v>
      </c>
      <c r="AD85">
        <v>1</v>
      </c>
    </row>
    <row r="86" spans="1:30" x14ac:dyDescent="0.25">
      <c r="A86" s="1">
        <v>226</v>
      </c>
      <c r="B86" s="3" t="s">
        <v>252</v>
      </c>
      <c r="C86" s="6" t="s">
        <v>22</v>
      </c>
      <c r="D86" s="6" t="s">
        <v>20</v>
      </c>
      <c r="E86" s="1">
        <v>85</v>
      </c>
      <c r="F86" s="1">
        <v>40</v>
      </c>
      <c r="G86" s="1">
        <v>70</v>
      </c>
      <c r="H86" s="1">
        <v>80</v>
      </c>
      <c r="I86" s="1">
        <v>140</v>
      </c>
      <c r="J86" s="1">
        <v>70</v>
      </c>
      <c r="K86" s="1" t="s">
        <v>853</v>
      </c>
      <c r="L86" s="1" t="s">
        <v>756</v>
      </c>
      <c r="M86" s="1" t="s">
        <v>753</v>
      </c>
      <c r="N86" s="5">
        <f t="shared" si="17"/>
        <v>7.2</v>
      </c>
      <c r="O86" s="5">
        <f t="shared" si="18"/>
        <v>9.5</v>
      </c>
      <c r="P86" s="1">
        <f t="shared" si="21"/>
        <v>7</v>
      </c>
      <c r="Q86" s="1">
        <f t="shared" si="22"/>
        <v>10</v>
      </c>
      <c r="R86" s="1">
        <f t="shared" si="19"/>
        <v>17</v>
      </c>
      <c r="S86" s="1">
        <f t="shared" si="20"/>
        <v>7</v>
      </c>
      <c r="T86" s="1" t="str">
        <f t="shared" si="23"/>
        <v>water</v>
      </c>
      <c r="U86" s="1" t="str">
        <f t="shared" si="24"/>
        <v>flying</v>
      </c>
      <c r="V86" s="1" t="s">
        <v>48</v>
      </c>
      <c r="Z86" t="str">
        <f t="shared" si="26"/>
        <v>Mantine</v>
      </c>
      <c r="AA86" s="3"/>
      <c r="AB86">
        <v>0</v>
      </c>
      <c r="AC86">
        <v>0</v>
      </c>
      <c r="AD86">
        <v>2</v>
      </c>
    </row>
    <row r="87" spans="1:30" x14ac:dyDescent="0.25">
      <c r="A87" s="1">
        <v>459</v>
      </c>
      <c r="B87" s="3" t="s">
        <v>483</v>
      </c>
      <c r="C87" s="6" t="s">
        <v>12</v>
      </c>
      <c r="D87" s="6" t="s">
        <v>48</v>
      </c>
      <c r="E87" s="1">
        <v>60</v>
      </c>
      <c r="F87" s="1">
        <v>62</v>
      </c>
      <c r="G87" s="1">
        <v>50</v>
      </c>
      <c r="H87" s="1">
        <v>62</v>
      </c>
      <c r="I87" s="1">
        <v>60</v>
      </c>
      <c r="J87" s="1">
        <v>40</v>
      </c>
      <c r="K87" s="1" t="s">
        <v>854</v>
      </c>
      <c r="L87" s="1" t="s">
        <v>754</v>
      </c>
      <c r="M87" s="1" t="s">
        <v>752</v>
      </c>
      <c r="N87" s="5">
        <f t="shared" si="17"/>
        <v>5.32</v>
      </c>
      <c r="O87" s="5">
        <f t="shared" si="18"/>
        <v>5.75</v>
      </c>
      <c r="P87" s="1">
        <f t="shared" si="21"/>
        <v>5</v>
      </c>
      <c r="Q87" s="1">
        <f t="shared" si="22"/>
        <v>6</v>
      </c>
      <c r="R87" s="1">
        <f t="shared" si="19"/>
        <v>11</v>
      </c>
      <c r="S87" s="1">
        <f t="shared" si="20"/>
        <v>4</v>
      </c>
      <c r="T87" s="1" t="str">
        <f t="shared" si="23"/>
        <v>grass</v>
      </c>
      <c r="U87" s="1" t="str">
        <f t="shared" si="24"/>
        <v>ice</v>
      </c>
      <c r="W87" s="1" t="str">
        <f>B88</f>
        <v>Abomasnow</v>
      </c>
      <c r="Y87">
        <f t="shared" si="25"/>
        <v>6</v>
      </c>
      <c r="Z87" t="str">
        <f t="shared" si="26"/>
        <v>Snover</v>
      </c>
      <c r="AA87" s="3"/>
      <c r="AB87">
        <v>0</v>
      </c>
      <c r="AC87">
        <v>0</v>
      </c>
      <c r="AD87">
        <v>1</v>
      </c>
    </row>
    <row r="88" spans="1:30" x14ac:dyDescent="0.25">
      <c r="A88" s="1">
        <v>460</v>
      </c>
      <c r="B88" s="3" t="s">
        <v>484</v>
      </c>
      <c r="C88" s="6" t="s">
        <v>12</v>
      </c>
      <c r="D88" s="6" t="s">
        <v>48</v>
      </c>
      <c r="E88" s="1">
        <v>90</v>
      </c>
      <c r="F88" s="1">
        <v>92</v>
      </c>
      <c r="G88" s="1">
        <v>75</v>
      </c>
      <c r="H88" s="1">
        <v>92</v>
      </c>
      <c r="I88" s="1">
        <v>85</v>
      </c>
      <c r="J88" s="1">
        <v>60</v>
      </c>
      <c r="K88" s="1" t="s">
        <v>854</v>
      </c>
      <c r="L88" s="1" t="s">
        <v>754</v>
      </c>
      <c r="M88" s="1" t="s">
        <v>752</v>
      </c>
      <c r="N88" s="5">
        <f t="shared" si="17"/>
        <v>7.92</v>
      </c>
      <c r="O88" s="5">
        <f t="shared" si="18"/>
        <v>8.5</v>
      </c>
      <c r="P88" s="1">
        <f t="shared" si="21"/>
        <v>8</v>
      </c>
      <c r="Q88" s="1">
        <f t="shared" si="22"/>
        <v>9</v>
      </c>
      <c r="R88" s="1">
        <f t="shared" si="19"/>
        <v>17</v>
      </c>
      <c r="S88" s="1">
        <f t="shared" si="20"/>
        <v>7</v>
      </c>
      <c r="T88" s="1" t="str">
        <f t="shared" si="23"/>
        <v>grass</v>
      </c>
      <c r="U88" s="1" t="str">
        <f t="shared" si="24"/>
        <v>ice</v>
      </c>
      <c r="V88" s="1" t="s">
        <v>47</v>
      </c>
      <c r="Z88" t="str">
        <f t="shared" si="26"/>
        <v>Abomasnow</v>
      </c>
      <c r="AA88" s="3"/>
      <c r="AB88">
        <v>0</v>
      </c>
      <c r="AC88">
        <v>0</v>
      </c>
      <c r="AD88">
        <v>2</v>
      </c>
    </row>
    <row r="89" spans="1:30" x14ac:dyDescent="0.25">
      <c r="A89" s="1">
        <v>215</v>
      </c>
      <c r="B89" s="3" t="s">
        <v>241</v>
      </c>
      <c r="C89" s="6" t="s">
        <v>37</v>
      </c>
      <c r="D89" s="6" t="s">
        <v>48</v>
      </c>
      <c r="E89" s="1">
        <v>55</v>
      </c>
      <c r="F89" s="1">
        <v>95</v>
      </c>
      <c r="G89" s="1">
        <v>55</v>
      </c>
      <c r="H89" s="1">
        <v>35</v>
      </c>
      <c r="I89" s="1">
        <v>75</v>
      </c>
      <c r="J89" s="1">
        <v>115</v>
      </c>
      <c r="K89" s="1" t="s">
        <v>855</v>
      </c>
      <c r="L89" s="1" t="s">
        <v>754</v>
      </c>
      <c r="M89" s="1" t="s">
        <v>752</v>
      </c>
      <c r="N89" s="5">
        <f t="shared" si="17"/>
        <v>9.6999999999999993</v>
      </c>
      <c r="O89" s="5">
        <f t="shared" si="18"/>
        <v>6</v>
      </c>
      <c r="P89" s="1">
        <f t="shared" si="21"/>
        <v>10</v>
      </c>
      <c r="Q89" s="1">
        <f t="shared" si="22"/>
        <v>6</v>
      </c>
      <c r="R89" s="1">
        <f t="shared" si="19"/>
        <v>16</v>
      </c>
      <c r="S89" s="1">
        <f t="shared" si="20"/>
        <v>6</v>
      </c>
      <c r="T89" s="1" t="str">
        <f t="shared" si="23"/>
        <v>dark</v>
      </c>
      <c r="U89" s="1" t="str">
        <f t="shared" si="24"/>
        <v>ice</v>
      </c>
      <c r="W89" s="1" t="str">
        <f>B90</f>
        <v>Weavile</v>
      </c>
      <c r="Y89">
        <f t="shared" si="25"/>
        <v>3</v>
      </c>
      <c r="Z89" t="str">
        <f t="shared" si="26"/>
        <v>Sneasel</v>
      </c>
      <c r="AA89" s="3"/>
      <c r="AB89">
        <v>0</v>
      </c>
      <c r="AC89">
        <v>0</v>
      </c>
      <c r="AD89">
        <v>1</v>
      </c>
    </row>
    <row r="90" spans="1:30" x14ac:dyDescent="0.25">
      <c r="A90" s="1">
        <v>461</v>
      </c>
      <c r="B90" s="3" t="s">
        <v>485</v>
      </c>
      <c r="C90" s="6" t="s">
        <v>37</v>
      </c>
      <c r="D90" s="6" t="s">
        <v>48</v>
      </c>
      <c r="E90" s="1">
        <v>70</v>
      </c>
      <c r="F90" s="1">
        <v>120</v>
      </c>
      <c r="G90" s="1">
        <v>65</v>
      </c>
      <c r="H90" s="1">
        <v>45</v>
      </c>
      <c r="I90" s="1">
        <v>85</v>
      </c>
      <c r="J90" s="1">
        <v>125</v>
      </c>
      <c r="K90" s="1" t="s">
        <v>855</v>
      </c>
      <c r="L90" s="3" t="s">
        <v>754</v>
      </c>
      <c r="M90" s="3" t="s">
        <v>752</v>
      </c>
      <c r="N90" s="5">
        <f t="shared" si="17"/>
        <v>11.45</v>
      </c>
      <c r="O90" s="5">
        <f t="shared" si="18"/>
        <v>7.25</v>
      </c>
      <c r="P90" s="1">
        <f t="shared" si="21"/>
        <v>11</v>
      </c>
      <c r="Q90" s="1">
        <f t="shared" si="22"/>
        <v>7</v>
      </c>
      <c r="R90" s="1">
        <f t="shared" si="19"/>
        <v>18</v>
      </c>
      <c r="S90" s="1">
        <f t="shared" si="20"/>
        <v>7</v>
      </c>
      <c r="T90" s="1" t="str">
        <f t="shared" si="23"/>
        <v>dark</v>
      </c>
      <c r="U90" s="1" t="str">
        <f t="shared" si="24"/>
        <v>ice</v>
      </c>
      <c r="V90" s="1" t="s">
        <v>77</v>
      </c>
      <c r="Z90" t="str">
        <f t="shared" si="26"/>
        <v>Weavile</v>
      </c>
      <c r="AA90" s="3"/>
      <c r="AB90">
        <v>0</v>
      </c>
      <c r="AC90">
        <v>0</v>
      </c>
      <c r="AD90">
        <v>2</v>
      </c>
    </row>
    <row r="91" spans="1:30" x14ac:dyDescent="0.25">
      <c r="A91" s="1">
        <v>81</v>
      </c>
      <c r="B91" s="3" t="s">
        <v>104</v>
      </c>
      <c r="C91" s="6" t="s">
        <v>44</v>
      </c>
      <c r="D91" s="6" t="s">
        <v>105</v>
      </c>
      <c r="E91" s="1">
        <v>25</v>
      </c>
      <c r="F91" s="1">
        <v>35</v>
      </c>
      <c r="G91" s="1">
        <v>70</v>
      </c>
      <c r="H91" s="1">
        <v>95</v>
      </c>
      <c r="I91" s="1">
        <v>55</v>
      </c>
      <c r="J91" s="1">
        <v>45</v>
      </c>
      <c r="K91" s="1" t="s">
        <v>856</v>
      </c>
      <c r="L91" s="3" t="s">
        <v>773</v>
      </c>
      <c r="M91" s="3" t="s">
        <v>755</v>
      </c>
      <c r="N91" s="5">
        <f t="shared" si="17"/>
        <v>6.9</v>
      </c>
      <c r="O91" s="5">
        <f t="shared" si="18"/>
        <v>4.375</v>
      </c>
      <c r="P91" s="1">
        <f t="shared" si="21"/>
        <v>7</v>
      </c>
      <c r="Q91" s="1">
        <f t="shared" si="22"/>
        <v>4</v>
      </c>
      <c r="R91" s="1">
        <f t="shared" si="19"/>
        <v>11</v>
      </c>
      <c r="S91" s="1">
        <f t="shared" si="20"/>
        <v>4</v>
      </c>
      <c r="T91" s="1" t="str">
        <f t="shared" si="23"/>
        <v>electric</v>
      </c>
      <c r="U91" s="1" t="str">
        <f t="shared" si="24"/>
        <v>steel</v>
      </c>
      <c r="W91" s="1" t="str">
        <f>B92</f>
        <v>Magneton</v>
      </c>
      <c r="Y91">
        <f t="shared" si="25"/>
        <v>4</v>
      </c>
      <c r="Z91" t="str">
        <f t="shared" si="26"/>
        <v>Magnemite</v>
      </c>
      <c r="AA91" s="3"/>
      <c r="AB91">
        <v>0</v>
      </c>
      <c r="AC91">
        <v>0</v>
      </c>
      <c r="AD91">
        <v>1</v>
      </c>
    </row>
    <row r="92" spans="1:30" x14ac:dyDescent="0.25">
      <c r="A92" s="1">
        <v>82</v>
      </c>
      <c r="B92" s="3" t="s">
        <v>106</v>
      </c>
      <c r="C92" s="6" t="s">
        <v>44</v>
      </c>
      <c r="D92" s="6" t="s">
        <v>105</v>
      </c>
      <c r="E92" s="1">
        <v>50</v>
      </c>
      <c r="F92" s="1">
        <v>60</v>
      </c>
      <c r="G92" s="1">
        <v>95</v>
      </c>
      <c r="H92" s="1">
        <v>120</v>
      </c>
      <c r="I92" s="1">
        <v>70</v>
      </c>
      <c r="J92" s="1">
        <v>70</v>
      </c>
      <c r="K92" s="1" t="s">
        <v>856</v>
      </c>
      <c r="L92" s="3" t="s">
        <v>773</v>
      </c>
      <c r="M92" s="3" t="s">
        <v>755</v>
      </c>
      <c r="N92" s="5">
        <f t="shared" si="17"/>
        <v>9.4</v>
      </c>
      <c r="O92" s="5">
        <f t="shared" si="18"/>
        <v>6.625</v>
      </c>
      <c r="P92" s="1">
        <f t="shared" si="21"/>
        <v>9</v>
      </c>
      <c r="Q92" s="1">
        <f t="shared" si="22"/>
        <v>7</v>
      </c>
      <c r="R92" s="1">
        <f t="shared" si="19"/>
        <v>16</v>
      </c>
      <c r="S92" s="1">
        <f t="shared" si="20"/>
        <v>6</v>
      </c>
      <c r="T92" s="1" t="str">
        <f t="shared" si="23"/>
        <v>electric</v>
      </c>
      <c r="U92" s="1" t="str">
        <f t="shared" si="24"/>
        <v>steel</v>
      </c>
      <c r="V92" s="1" t="s">
        <v>33</v>
      </c>
      <c r="W92" s="1" t="str">
        <f>B93</f>
        <v>Magnezone</v>
      </c>
      <c r="Y92">
        <f t="shared" si="25"/>
        <v>6</v>
      </c>
      <c r="Z92" t="str">
        <f t="shared" si="26"/>
        <v>Magneton</v>
      </c>
      <c r="AA92" s="3"/>
      <c r="AB92">
        <v>0</v>
      </c>
      <c r="AC92">
        <v>0</v>
      </c>
      <c r="AD92">
        <v>2</v>
      </c>
    </row>
    <row r="93" spans="1:30" x14ac:dyDescent="0.25">
      <c r="A93" s="1">
        <v>462</v>
      </c>
      <c r="B93" s="3" t="s">
        <v>486</v>
      </c>
      <c r="C93" s="6" t="s">
        <v>44</v>
      </c>
      <c r="D93" s="6" t="s">
        <v>105</v>
      </c>
      <c r="E93" s="1">
        <v>70</v>
      </c>
      <c r="F93" s="1">
        <v>70</v>
      </c>
      <c r="G93" s="1">
        <v>115</v>
      </c>
      <c r="H93" s="1">
        <v>130</v>
      </c>
      <c r="I93" s="1">
        <v>90</v>
      </c>
      <c r="J93" s="1">
        <v>60</v>
      </c>
      <c r="K93" s="1" t="s">
        <v>857</v>
      </c>
      <c r="L93" s="3" t="s">
        <v>773</v>
      </c>
      <c r="M93" s="3" t="s">
        <v>755</v>
      </c>
      <c r="N93" s="5">
        <f t="shared" si="17"/>
        <v>9.6</v>
      </c>
      <c r="O93" s="5">
        <f t="shared" si="18"/>
        <v>8.625</v>
      </c>
      <c r="P93" s="1">
        <f t="shared" si="21"/>
        <v>10</v>
      </c>
      <c r="Q93" s="1">
        <f t="shared" si="22"/>
        <v>9</v>
      </c>
      <c r="R93" s="1">
        <f t="shared" si="19"/>
        <v>19</v>
      </c>
      <c r="S93" s="1">
        <f t="shared" si="20"/>
        <v>8</v>
      </c>
      <c r="T93" s="1" t="str">
        <f t="shared" si="23"/>
        <v>electric</v>
      </c>
      <c r="U93" s="1" t="str">
        <f t="shared" si="24"/>
        <v>steel</v>
      </c>
      <c r="V93" s="1" t="s">
        <v>17</v>
      </c>
      <c r="Z93" t="str">
        <f t="shared" si="26"/>
        <v>Magnezone</v>
      </c>
      <c r="AA93" s="3"/>
      <c r="AB93">
        <v>0</v>
      </c>
      <c r="AC93">
        <v>0</v>
      </c>
      <c r="AD93">
        <v>3</v>
      </c>
    </row>
    <row r="94" spans="1:30" x14ac:dyDescent="0.25">
      <c r="A94" s="1">
        <v>108</v>
      </c>
      <c r="B94" s="3" t="s">
        <v>133</v>
      </c>
      <c r="C94" s="6" t="s">
        <v>33</v>
      </c>
      <c r="E94" s="1">
        <v>90</v>
      </c>
      <c r="F94" s="1">
        <v>55</v>
      </c>
      <c r="G94" s="1">
        <v>75</v>
      </c>
      <c r="H94" s="1">
        <v>60</v>
      </c>
      <c r="I94" s="1">
        <v>75</v>
      </c>
      <c r="J94" s="1">
        <v>30</v>
      </c>
      <c r="K94" s="1" t="s">
        <v>858</v>
      </c>
      <c r="L94" s="3" t="s">
        <v>754</v>
      </c>
      <c r="M94" s="3" t="s">
        <v>753</v>
      </c>
      <c r="N94" s="5">
        <f t="shared" si="17"/>
        <v>4.75</v>
      </c>
      <c r="O94" s="5">
        <f t="shared" si="18"/>
        <v>8.25</v>
      </c>
      <c r="P94" s="1">
        <f t="shared" si="21"/>
        <v>5</v>
      </c>
      <c r="Q94" s="1">
        <f t="shared" si="22"/>
        <v>8</v>
      </c>
      <c r="R94" s="1">
        <f t="shared" si="19"/>
        <v>13</v>
      </c>
      <c r="S94" s="1">
        <f t="shared" si="20"/>
        <v>5</v>
      </c>
      <c r="T94" s="1" t="str">
        <f t="shared" si="23"/>
        <v>normal</v>
      </c>
      <c r="U94" s="1" t="s">
        <v>12</v>
      </c>
      <c r="W94" s="1" t="str">
        <f>B95</f>
        <v>Lickilicky</v>
      </c>
      <c r="Y94">
        <f t="shared" si="25"/>
        <v>5</v>
      </c>
      <c r="Z94" t="str">
        <f t="shared" si="26"/>
        <v>Lickitung</v>
      </c>
      <c r="AA94" s="3"/>
      <c r="AB94">
        <v>0</v>
      </c>
      <c r="AC94">
        <v>0</v>
      </c>
      <c r="AD94">
        <v>1</v>
      </c>
    </row>
    <row r="95" spans="1:30" ht="14.25" customHeight="1" x14ac:dyDescent="0.25">
      <c r="A95" s="1">
        <v>463</v>
      </c>
      <c r="B95" s="3" t="s">
        <v>487</v>
      </c>
      <c r="C95" s="6" t="s">
        <v>33</v>
      </c>
      <c r="E95" s="1">
        <v>110</v>
      </c>
      <c r="F95" s="1">
        <v>85</v>
      </c>
      <c r="G95" s="1">
        <v>95</v>
      </c>
      <c r="H95" s="1">
        <v>80</v>
      </c>
      <c r="I95" s="1">
        <v>95</v>
      </c>
      <c r="J95" s="1">
        <v>50</v>
      </c>
      <c r="K95" s="1" t="s">
        <v>858</v>
      </c>
      <c r="L95" s="3" t="s">
        <v>754</v>
      </c>
      <c r="M95" s="3" t="s">
        <v>753</v>
      </c>
      <c r="N95" s="5">
        <f t="shared" si="17"/>
        <v>7.05</v>
      </c>
      <c r="O95" s="5">
        <f t="shared" si="18"/>
        <v>10.25</v>
      </c>
      <c r="P95" s="1">
        <f t="shared" si="21"/>
        <v>7</v>
      </c>
      <c r="Q95" s="1">
        <f t="shared" si="22"/>
        <v>10</v>
      </c>
      <c r="R95" s="1">
        <f t="shared" si="19"/>
        <v>17</v>
      </c>
      <c r="S95" s="1">
        <f t="shared" si="20"/>
        <v>7</v>
      </c>
      <c r="T95" s="1" t="str">
        <f t="shared" si="23"/>
        <v>normal</v>
      </c>
      <c r="U95" s="1" t="s">
        <v>12</v>
      </c>
      <c r="V95" s="1" t="s">
        <v>48</v>
      </c>
      <c r="Z95" t="str">
        <f t="shared" si="26"/>
        <v>Lickilicky</v>
      </c>
      <c r="AA95" s="3"/>
      <c r="AB95">
        <v>0</v>
      </c>
      <c r="AC95">
        <v>0</v>
      </c>
      <c r="AD95">
        <v>2</v>
      </c>
    </row>
    <row r="96" spans="1:30" x14ac:dyDescent="0.25">
      <c r="A96" s="1">
        <v>111</v>
      </c>
      <c r="B96" s="3" t="s">
        <v>136</v>
      </c>
      <c r="C96" s="6" t="s">
        <v>47</v>
      </c>
      <c r="D96" s="6" t="s">
        <v>97</v>
      </c>
      <c r="E96" s="1">
        <v>80</v>
      </c>
      <c r="F96" s="1">
        <v>85</v>
      </c>
      <c r="G96" s="1">
        <v>95</v>
      </c>
      <c r="H96" s="1">
        <v>30</v>
      </c>
      <c r="I96" s="1">
        <v>30</v>
      </c>
      <c r="J96" s="1">
        <v>25</v>
      </c>
      <c r="K96" s="1" t="s">
        <v>859</v>
      </c>
      <c r="L96" s="1" t="s">
        <v>759</v>
      </c>
      <c r="M96" s="1" t="s">
        <v>753</v>
      </c>
      <c r="N96" s="5">
        <f t="shared" si="17"/>
        <v>5.55</v>
      </c>
      <c r="O96" s="5">
        <f t="shared" si="18"/>
        <v>7.125</v>
      </c>
      <c r="P96" s="1">
        <f t="shared" si="21"/>
        <v>6</v>
      </c>
      <c r="Q96" s="1">
        <f t="shared" si="22"/>
        <v>7</v>
      </c>
      <c r="R96" s="1">
        <f t="shared" si="19"/>
        <v>13</v>
      </c>
      <c r="S96" s="1">
        <f t="shared" si="20"/>
        <v>5</v>
      </c>
      <c r="T96" s="1" t="str">
        <f t="shared" si="23"/>
        <v>ground</v>
      </c>
      <c r="U96" s="1" t="str">
        <f t="shared" si="24"/>
        <v>rock</v>
      </c>
      <c r="W96" s="1" t="str">
        <f>B97</f>
        <v>Rhydon</v>
      </c>
      <c r="Y96">
        <f t="shared" si="25"/>
        <v>5</v>
      </c>
      <c r="Z96" t="str">
        <f t="shared" si="26"/>
        <v>Rhyhorn</v>
      </c>
      <c r="AA96" s="3"/>
      <c r="AB96">
        <v>0</v>
      </c>
      <c r="AC96">
        <v>0</v>
      </c>
      <c r="AD96">
        <v>1</v>
      </c>
    </row>
    <row r="97" spans="1:30" x14ac:dyDescent="0.25">
      <c r="A97" s="1">
        <v>112</v>
      </c>
      <c r="B97" s="3" t="s">
        <v>137</v>
      </c>
      <c r="C97" s="6" t="s">
        <v>47</v>
      </c>
      <c r="D97" s="6" t="s">
        <v>97</v>
      </c>
      <c r="E97" s="1">
        <v>105</v>
      </c>
      <c r="F97" s="1">
        <v>130</v>
      </c>
      <c r="G97" s="1">
        <v>120</v>
      </c>
      <c r="H97" s="1">
        <v>45</v>
      </c>
      <c r="I97" s="1">
        <v>45</v>
      </c>
      <c r="J97" s="1">
        <v>40</v>
      </c>
      <c r="K97" s="1" t="s">
        <v>860</v>
      </c>
      <c r="L97" s="1" t="s">
        <v>759</v>
      </c>
      <c r="M97" s="1" t="s">
        <v>753</v>
      </c>
      <c r="N97" s="5">
        <f t="shared" si="17"/>
        <v>8.5500000000000007</v>
      </c>
      <c r="O97" s="5">
        <f t="shared" si="18"/>
        <v>9.375</v>
      </c>
      <c r="P97" s="1">
        <f t="shared" si="21"/>
        <v>9</v>
      </c>
      <c r="Q97" s="1">
        <f t="shared" si="22"/>
        <v>9</v>
      </c>
      <c r="R97" s="1">
        <f t="shared" si="19"/>
        <v>18</v>
      </c>
      <c r="S97" s="1">
        <f t="shared" si="20"/>
        <v>7</v>
      </c>
      <c r="T97" s="1" t="str">
        <f t="shared" si="23"/>
        <v>ground</v>
      </c>
      <c r="U97" s="1" t="str">
        <f t="shared" si="24"/>
        <v>rock</v>
      </c>
      <c r="V97" s="1" t="s">
        <v>17</v>
      </c>
      <c r="W97" s="1" t="str">
        <f>B98</f>
        <v>Rhyperior</v>
      </c>
      <c r="Y97">
        <f t="shared" si="25"/>
        <v>3</v>
      </c>
      <c r="Z97" t="str">
        <f t="shared" si="26"/>
        <v>Rhydon</v>
      </c>
      <c r="AA97" s="3"/>
      <c r="AB97">
        <v>0</v>
      </c>
      <c r="AC97">
        <v>0</v>
      </c>
      <c r="AD97">
        <v>2</v>
      </c>
    </row>
    <row r="98" spans="1:30" x14ac:dyDescent="0.25">
      <c r="A98" s="1">
        <v>464</v>
      </c>
      <c r="B98" s="3" t="s">
        <v>488</v>
      </c>
      <c r="C98" s="6" t="s">
        <v>47</v>
      </c>
      <c r="D98" s="6" t="s">
        <v>97</v>
      </c>
      <c r="E98" s="1">
        <v>115</v>
      </c>
      <c r="F98" s="1">
        <v>140</v>
      </c>
      <c r="G98" s="1">
        <v>130</v>
      </c>
      <c r="H98" s="1">
        <v>55</v>
      </c>
      <c r="I98" s="1">
        <v>55</v>
      </c>
      <c r="J98" s="1">
        <v>40</v>
      </c>
      <c r="K98" s="1" t="s">
        <v>860</v>
      </c>
      <c r="L98" s="1" t="s">
        <v>759</v>
      </c>
      <c r="M98" s="1" t="s">
        <v>753</v>
      </c>
      <c r="N98" s="5">
        <f t="shared" ref="N98:N129" si="27">(0.4*J98 + 0.5*MAX(F98,H98)+0.1*MIN(F98,H98)) / 10</f>
        <v>9.15</v>
      </c>
      <c r="O98" s="5">
        <f t="shared" ref="O98:O129" si="28">(0.5*E98 + 0.25*G98 + 0.25*I98)/10</f>
        <v>10.375</v>
      </c>
      <c r="P98" s="1">
        <f t="shared" si="21"/>
        <v>9</v>
      </c>
      <c r="Q98" s="1">
        <f t="shared" ref="Q98:Q116" si="29">ROUND(O98, 0)</f>
        <v>10</v>
      </c>
      <c r="R98" s="1">
        <f t="shared" ref="R98:R129" si="30">P98+Q98</f>
        <v>19</v>
      </c>
      <c r="S98" s="1">
        <f t="shared" ref="S98:S129" si="31">ROUND((R98-4) / 2, 0)</f>
        <v>8</v>
      </c>
      <c r="T98" s="1" t="str">
        <f t="shared" si="23"/>
        <v>ground</v>
      </c>
      <c r="U98" s="1" t="str">
        <f t="shared" si="24"/>
        <v>rock</v>
      </c>
      <c r="V98" s="1" t="s">
        <v>26</v>
      </c>
      <c r="Z98" t="str">
        <f t="shared" si="26"/>
        <v>Rhyperior</v>
      </c>
      <c r="AA98" s="3"/>
      <c r="AB98">
        <v>0</v>
      </c>
      <c r="AC98">
        <v>0</v>
      </c>
      <c r="AD98">
        <v>3</v>
      </c>
    </row>
    <row r="99" spans="1:30" x14ac:dyDescent="0.25">
      <c r="A99" s="1">
        <v>114</v>
      </c>
      <c r="B99" s="3" t="s">
        <v>139</v>
      </c>
      <c r="C99" s="6" t="s">
        <v>12</v>
      </c>
      <c r="E99" s="1">
        <v>65</v>
      </c>
      <c r="F99" s="1">
        <v>55</v>
      </c>
      <c r="G99" s="1">
        <v>115</v>
      </c>
      <c r="H99" s="1">
        <v>100</v>
      </c>
      <c r="I99" s="1">
        <v>40</v>
      </c>
      <c r="J99" s="1">
        <v>60</v>
      </c>
      <c r="K99" s="1" t="s">
        <v>861</v>
      </c>
      <c r="L99" s="1" t="s">
        <v>751</v>
      </c>
      <c r="M99" s="1" t="s">
        <v>755</v>
      </c>
      <c r="N99" s="5">
        <f t="shared" si="27"/>
        <v>7.95</v>
      </c>
      <c r="O99" s="5">
        <f t="shared" si="28"/>
        <v>7.125</v>
      </c>
      <c r="P99" s="1">
        <f t="shared" ref="P99:P112" si="32">ROUND(N99, 0)</f>
        <v>8</v>
      </c>
      <c r="Q99" s="1">
        <f t="shared" si="29"/>
        <v>7</v>
      </c>
      <c r="R99" s="1">
        <f t="shared" si="30"/>
        <v>15</v>
      </c>
      <c r="S99" s="1">
        <f t="shared" si="31"/>
        <v>6</v>
      </c>
      <c r="T99" s="1" t="str">
        <f t="shared" si="23"/>
        <v>grass</v>
      </c>
      <c r="U99" s="6" t="s">
        <v>33</v>
      </c>
      <c r="W99" s="1" t="str">
        <f>B100</f>
        <v>Tangrowth</v>
      </c>
      <c r="Y99">
        <f t="shared" si="25"/>
        <v>3</v>
      </c>
      <c r="Z99" t="str">
        <f t="shared" si="26"/>
        <v>Tangela</v>
      </c>
      <c r="AA99" s="3"/>
      <c r="AB99">
        <v>0</v>
      </c>
      <c r="AC99">
        <v>0</v>
      </c>
      <c r="AD99">
        <v>1</v>
      </c>
    </row>
    <row r="100" spans="1:30" x14ac:dyDescent="0.25">
      <c r="A100" s="1">
        <v>465</v>
      </c>
      <c r="B100" s="3" t="s">
        <v>489</v>
      </c>
      <c r="C100" s="6" t="s">
        <v>12</v>
      </c>
      <c r="E100" s="1">
        <v>100</v>
      </c>
      <c r="F100" s="1">
        <v>100</v>
      </c>
      <c r="G100" s="1">
        <v>125</v>
      </c>
      <c r="H100" s="1">
        <v>110</v>
      </c>
      <c r="I100" s="1">
        <v>50</v>
      </c>
      <c r="J100" s="1">
        <v>50</v>
      </c>
      <c r="K100" s="1" t="s">
        <v>861</v>
      </c>
      <c r="L100" s="1" t="s">
        <v>751</v>
      </c>
      <c r="M100" s="1" t="s">
        <v>755</v>
      </c>
      <c r="N100" s="5">
        <f t="shared" si="27"/>
        <v>8.5</v>
      </c>
      <c r="O100" s="5">
        <f t="shared" si="28"/>
        <v>9.375</v>
      </c>
      <c r="P100" s="1">
        <f t="shared" si="32"/>
        <v>9</v>
      </c>
      <c r="Q100" s="1">
        <f t="shared" si="29"/>
        <v>9</v>
      </c>
      <c r="R100" s="1">
        <f t="shared" si="30"/>
        <v>18</v>
      </c>
      <c r="S100" s="1">
        <f t="shared" si="31"/>
        <v>7</v>
      </c>
      <c r="T100" s="1" t="str">
        <f t="shared" si="23"/>
        <v>grass</v>
      </c>
      <c r="U100" s="1" t="s">
        <v>13</v>
      </c>
      <c r="V100" s="1" t="s">
        <v>47</v>
      </c>
      <c r="Z100" t="str">
        <f t="shared" si="26"/>
        <v>Tangrowth</v>
      </c>
      <c r="AA100" s="3"/>
      <c r="AB100">
        <v>0</v>
      </c>
      <c r="AC100">
        <v>0</v>
      </c>
      <c r="AD100">
        <v>2</v>
      </c>
    </row>
    <row r="101" spans="1:30" x14ac:dyDescent="0.25">
      <c r="A101" s="1">
        <v>239</v>
      </c>
      <c r="B101" s="3" t="s">
        <v>265</v>
      </c>
      <c r="C101" s="6" t="s">
        <v>44</v>
      </c>
      <c r="E101" s="1">
        <v>45</v>
      </c>
      <c r="F101" s="1">
        <v>63</v>
      </c>
      <c r="G101" s="1">
        <v>37</v>
      </c>
      <c r="H101" s="1">
        <v>65</v>
      </c>
      <c r="I101" s="1">
        <v>55</v>
      </c>
      <c r="J101" s="1">
        <v>95</v>
      </c>
      <c r="K101" s="1" t="s">
        <v>862</v>
      </c>
      <c r="L101" s="1" t="s">
        <v>754</v>
      </c>
      <c r="M101" s="1" t="s">
        <v>755</v>
      </c>
      <c r="N101" s="5">
        <f t="shared" si="27"/>
        <v>7.68</v>
      </c>
      <c r="O101" s="5">
        <f t="shared" si="28"/>
        <v>4.55</v>
      </c>
      <c r="P101" s="1">
        <f t="shared" si="32"/>
        <v>8</v>
      </c>
      <c r="Q101" s="1">
        <f t="shared" si="29"/>
        <v>5</v>
      </c>
      <c r="R101" s="1">
        <f t="shared" si="30"/>
        <v>13</v>
      </c>
      <c r="S101" s="1">
        <f t="shared" si="31"/>
        <v>5</v>
      </c>
      <c r="T101" s="1" t="str">
        <f t="shared" si="23"/>
        <v>electric</v>
      </c>
      <c r="U101" s="6" t="s">
        <v>33</v>
      </c>
      <c r="W101" s="1" t="str">
        <f>B102</f>
        <v>Electabuzz</v>
      </c>
      <c r="Y101">
        <f>ROUND(((S102*(S102-1)/2)-(S101*(S101-1)/2))/2 - (S102-S101)/2, 0)</f>
        <v>5</v>
      </c>
      <c r="Z101" t="str">
        <f t="shared" si="26"/>
        <v>Elekid</v>
      </c>
      <c r="AA101" s="3"/>
      <c r="AB101">
        <v>0</v>
      </c>
      <c r="AC101">
        <v>0</v>
      </c>
      <c r="AD101">
        <v>1</v>
      </c>
    </row>
    <row r="102" spans="1:30" x14ac:dyDescent="0.25">
      <c r="A102" s="1">
        <v>125</v>
      </c>
      <c r="B102" s="3" t="s">
        <v>150</v>
      </c>
      <c r="C102" s="6" t="s">
        <v>44</v>
      </c>
      <c r="E102" s="1">
        <v>65</v>
      </c>
      <c r="F102" s="1">
        <v>83</v>
      </c>
      <c r="G102" s="1">
        <v>57</v>
      </c>
      <c r="H102" s="1">
        <v>95</v>
      </c>
      <c r="I102" s="1">
        <v>85</v>
      </c>
      <c r="J102" s="1">
        <v>105</v>
      </c>
      <c r="K102" s="1" t="s">
        <v>862</v>
      </c>
      <c r="L102" s="1" t="s">
        <v>754</v>
      </c>
      <c r="M102" s="1" t="s">
        <v>755</v>
      </c>
      <c r="N102" s="5">
        <f t="shared" si="27"/>
        <v>9.7799999999999994</v>
      </c>
      <c r="O102" s="5">
        <f t="shared" si="28"/>
        <v>6.8</v>
      </c>
      <c r="P102" s="1">
        <f t="shared" si="32"/>
        <v>10</v>
      </c>
      <c r="Q102" s="1">
        <f t="shared" si="29"/>
        <v>7</v>
      </c>
      <c r="R102" s="1">
        <f t="shared" si="30"/>
        <v>17</v>
      </c>
      <c r="S102" s="1">
        <f t="shared" si="31"/>
        <v>7</v>
      </c>
      <c r="T102" s="1" t="str">
        <f t="shared" si="23"/>
        <v>electric</v>
      </c>
      <c r="U102" s="1" t="s">
        <v>77</v>
      </c>
      <c r="V102" s="1" t="s">
        <v>85</v>
      </c>
      <c r="W102" s="1" t="str">
        <f>B103</f>
        <v>Electivire</v>
      </c>
      <c r="Y102">
        <f t="shared" ref="Y102:Y208" si="33">ROUND(((S103*(S103-1)/2)-(S102*(S102-1)/2))/2 - (S103-S102)/2, 0)</f>
        <v>3</v>
      </c>
      <c r="Z102" t="str">
        <f t="shared" si="26"/>
        <v>Electabuzz</v>
      </c>
      <c r="AA102" s="3"/>
      <c r="AB102">
        <v>0</v>
      </c>
      <c r="AC102">
        <v>0</v>
      </c>
      <c r="AD102">
        <v>2</v>
      </c>
    </row>
    <row r="103" spans="1:30" x14ac:dyDescent="0.25">
      <c r="A103" s="1">
        <v>466</v>
      </c>
      <c r="B103" s="3" t="s">
        <v>490</v>
      </c>
      <c r="C103" s="6" t="s">
        <v>44</v>
      </c>
      <c r="E103" s="1">
        <v>75</v>
      </c>
      <c r="F103" s="1">
        <v>123</v>
      </c>
      <c r="G103" s="1">
        <v>67</v>
      </c>
      <c r="H103" s="1">
        <v>95</v>
      </c>
      <c r="I103" s="1">
        <v>85</v>
      </c>
      <c r="J103" s="1">
        <v>95</v>
      </c>
      <c r="K103" s="1" t="s">
        <v>863</v>
      </c>
      <c r="L103" s="1" t="s">
        <v>754</v>
      </c>
      <c r="M103" s="1" t="s">
        <v>755</v>
      </c>
      <c r="N103" s="5">
        <f t="shared" si="27"/>
        <v>10.9</v>
      </c>
      <c r="O103" s="5">
        <f t="shared" si="28"/>
        <v>7.55</v>
      </c>
      <c r="P103" s="1">
        <f t="shared" si="32"/>
        <v>11</v>
      </c>
      <c r="Q103" s="1">
        <f t="shared" si="29"/>
        <v>8</v>
      </c>
      <c r="R103" s="1">
        <f t="shared" si="30"/>
        <v>19</v>
      </c>
      <c r="S103" s="1">
        <f t="shared" si="31"/>
        <v>8</v>
      </c>
      <c r="T103" s="1" t="str">
        <f t="shared" si="23"/>
        <v>electric</v>
      </c>
      <c r="U103" s="1" t="s">
        <v>77</v>
      </c>
      <c r="V103" s="1" t="s">
        <v>17</v>
      </c>
      <c r="Z103" t="str">
        <f t="shared" si="26"/>
        <v>Electivire</v>
      </c>
      <c r="AA103" s="3"/>
      <c r="AB103">
        <v>0</v>
      </c>
      <c r="AC103">
        <v>0</v>
      </c>
      <c r="AD103">
        <v>3</v>
      </c>
    </row>
    <row r="104" spans="1:30" x14ac:dyDescent="0.25">
      <c r="A104" s="1">
        <v>240</v>
      </c>
      <c r="B104" s="3" t="s">
        <v>266</v>
      </c>
      <c r="C104" s="6" t="s">
        <v>17</v>
      </c>
      <c r="E104" s="1">
        <v>45</v>
      </c>
      <c r="F104" s="1">
        <v>75</v>
      </c>
      <c r="G104" s="1">
        <v>37</v>
      </c>
      <c r="H104" s="1">
        <v>70</v>
      </c>
      <c r="I104" s="1">
        <v>55</v>
      </c>
      <c r="J104" s="1">
        <v>83</v>
      </c>
      <c r="K104" s="1" t="s">
        <v>864</v>
      </c>
      <c r="L104" s="1" t="s">
        <v>759</v>
      </c>
      <c r="M104" s="1" t="s">
        <v>755</v>
      </c>
      <c r="N104" s="5">
        <f t="shared" si="27"/>
        <v>7.7700000000000005</v>
      </c>
      <c r="O104" s="5">
        <f t="shared" si="28"/>
        <v>4.55</v>
      </c>
      <c r="P104" s="1">
        <f t="shared" si="32"/>
        <v>8</v>
      </c>
      <c r="Q104" s="1">
        <f t="shared" si="29"/>
        <v>5</v>
      </c>
      <c r="R104" s="1">
        <f t="shared" si="30"/>
        <v>13</v>
      </c>
      <c r="S104" s="1">
        <f t="shared" si="31"/>
        <v>5</v>
      </c>
      <c r="T104" s="1" t="str">
        <f t="shared" si="23"/>
        <v>fire</v>
      </c>
      <c r="U104" s="6" t="s">
        <v>33</v>
      </c>
      <c r="W104" s="1" t="str">
        <f>B105</f>
        <v>Magmar</v>
      </c>
      <c r="Y104">
        <f t="shared" si="33"/>
        <v>5</v>
      </c>
      <c r="Z104" t="str">
        <f t="shared" si="26"/>
        <v>Magby</v>
      </c>
      <c r="AA104" s="3"/>
      <c r="AB104">
        <v>0</v>
      </c>
      <c r="AC104">
        <v>0</v>
      </c>
      <c r="AD104">
        <v>1</v>
      </c>
    </row>
    <row r="105" spans="1:30" x14ac:dyDescent="0.25">
      <c r="A105" s="1">
        <v>126</v>
      </c>
      <c r="B105" s="3" t="s">
        <v>151</v>
      </c>
      <c r="C105" s="6" t="s">
        <v>17</v>
      </c>
      <c r="E105" s="1">
        <v>65</v>
      </c>
      <c r="F105" s="1">
        <v>95</v>
      </c>
      <c r="G105" s="1">
        <v>57</v>
      </c>
      <c r="H105" s="1">
        <v>100</v>
      </c>
      <c r="I105" s="1">
        <v>85</v>
      </c>
      <c r="J105" s="1">
        <v>93</v>
      </c>
      <c r="K105" s="1" t="s">
        <v>865</v>
      </c>
      <c r="L105" s="1" t="s">
        <v>759</v>
      </c>
      <c r="M105" s="1" t="s">
        <v>755</v>
      </c>
      <c r="N105" s="5">
        <f t="shared" si="27"/>
        <v>9.67</v>
      </c>
      <c r="O105" s="5">
        <f t="shared" si="28"/>
        <v>6.8</v>
      </c>
      <c r="P105" s="1">
        <f t="shared" si="32"/>
        <v>10</v>
      </c>
      <c r="Q105" s="1">
        <f t="shared" si="29"/>
        <v>7</v>
      </c>
      <c r="R105" s="1">
        <f t="shared" si="30"/>
        <v>17</v>
      </c>
      <c r="S105" s="1">
        <f t="shared" si="31"/>
        <v>7</v>
      </c>
      <c r="T105" s="1" t="str">
        <f t="shared" si="23"/>
        <v>fire</v>
      </c>
      <c r="U105" s="1" t="s">
        <v>47</v>
      </c>
      <c r="V105" s="1" t="s">
        <v>85</v>
      </c>
      <c r="W105" s="1" t="str">
        <f>B106</f>
        <v>Magmortar</v>
      </c>
      <c r="Y105">
        <f t="shared" si="33"/>
        <v>3</v>
      </c>
      <c r="Z105" t="str">
        <f t="shared" si="26"/>
        <v>Magmar</v>
      </c>
      <c r="AA105" s="3"/>
      <c r="AB105">
        <v>0</v>
      </c>
      <c r="AC105">
        <v>0</v>
      </c>
      <c r="AD105">
        <v>2</v>
      </c>
    </row>
    <row r="106" spans="1:30" x14ac:dyDescent="0.25">
      <c r="A106" s="1">
        <v>467</v>
      </c>
      <c r="B106" s="3" t="s">
        <v>491</v>
      </c>
      <c r="C106" s="6" t="s">
        <v>17</v>
      </c>
      <c r="E106" s="1">
        <v>75</v>
      </c>
      <c r="F106" s="1">
        <v>95</v>
      </c>
      <c r="G106" s="1">
        <v>67</v>
      </c>
      <c r="H106" s="1">
        <v>125</v>
      </c>
      <c r="I106" s="1">
        <v>95</v>
      </c>
      <c r="J106" s="1">
        <v>83</v>
      </c>
      <c r="K106" s="1" t="s">
        <v>866</v>
      </c>
      <c r="L106" s="1" t="s">
        <v>759</v>
      </c>
      <c r="M106" s="1" t="s">
        <v>755</v>
      </c>
      <c r="N106" s="5">
        <f t="shared" si="27"/>
        <v>10.52</v>
      </c>
      <c r="O106" s="5">
        <f t="shared" si="28"/>
        <v>7.8</v>
      </c>
      <c r="P106" s="1">
        <f t="shared" si="32"/>
        <v>11</v>
      </c>
      <c r="Q106" s="1">
        <f t="shared" si="29"/>
        <v>8</v>
      </c>
      <c r="R106" s="1">
        <f t="shared" si="30"/>
        <v>19</v>
      </c>
      <c r="S106" s="1">
        <f t="shared" si="31"/>
        <v>8</v>
      </c>
      <c r="T106" s="1" t="str">
        <f t="shared" si="23"/>
        <v>fire</v>
      </c>
      <c r="U106" s="1" t="s">
        <v>47</v>
      </c>
      <c r="V106" s="1" t="s">
        <v>44</v>
      </c>
      <c r="Z106" t="str">
        <f t="shared" ref="Z106:Z137" si="34">B106</f>
        <v>Magmortar</v>
      </c>
      <c r="AA106" s="3"/>
      <c r="AB106">
        <v>0</v>
      </c>
      <c r="AC106">
        <v>0</v>
      </c>
      <c r="AD106">
        <v>3</v>
      </c>
    </row>
    <row r="107" spans="1:30" x14ac:dyDescent="0.25">
      <c r="A107" s="1">
        <v>175</v>
      </c>
      <c r="B107" s="3" t="s">
        <v>201</v>
      </c>
      <c r="C107" s="6" t="s">
        <v>55</v>
      </c>
      <c r="E107" s="1">
        <v>35</v>
      </c>
      <c r="F107" s="1">
        <v>20</v>
      </c>
      <c r="G107" s="1">
        <v>65</v>
      </c>
      <c r="H107" s="1">
        <v>40</v>
      </c>
      <c r="I107" s="1">
        <v>65</v>
      </c>
      <c r="J107" s="1">
        <v>20</v>
      </c>
      <c r="K107" s="1" t="s">
        <v>867</v>
      </c>
      <c r="L107" s="1" t="s">
        <v>754</v>
      </c>
      <c r="M107" s="1" t="s">
        <v>755</v>
      </c>
      <c r="N107" s="5">
        <f t="shared" si="27"/>
        <v>3</v>
      </c>
      <c r="O107" s="5">
        <f t="shared" si="28"/>
        <v>5</v>
      </c>
      <c r="P107" s="1">
        <f t="shared" si="32"/>
        <v>3</v>
      </c>
      <c r="Q107" s="1">
        <f t="shared" si="29"/>
        <v>5</v>
      </c>
      <c r="R107" s="1">
        <f t="shared" si="30"/>
        <v>8</v>
      </c>
      <c r="S107" s="1">
        <f t="shared" si="31"/>
        <v>2</v>
      </c>
      <c r="T107" s="1" t="str">
        <f t="shared" si="23"/>
        <v>fairy</v>
      </c>
      <c r="U107" s="6" t="s">
        <v>33</v>
      </c>
      <c r="W107" s="1" t="str">
        <f>B108</f>
        <v>Togetic</v>
      </c>
      <c r="Y107">
        <f t="shared" si="33"/>
        <v>3</v>
      </c>
      <c r="Z107" t="str">
        <f t="shared" si="34"/>
        <v>Togepi</v>
      </c>
      <c r="AA107" s="3"/>
      <c r="AB107">
        <v>0</v>
      </c>
      <c r="AC107">
        <v>0</v>
      </c>
      <c r="AD107">
        <v>1</v>
      </c>
    </row>
    <row r="108" spans="1:30" x14ac:dyDescent="0.25">
      <c r="A108" s="1">
        <v>176</v>
      </c>
      <c r="B108" s="3" t="s">
        <v>202</v>
      </c>
      <c r="C108" s="6" t="s">
        <v>55</v>
      </c>
      <c r="D108" s="6" t="s">
        <v>20</v>
      </c>
      <c r="E108" s="1">
        <v>55</v>
      </c>
      <c r="F108" s="1">
        <v>40</v>
      </c>
      <c r="G108" s="1">
        <v>85</v>
      </c>
      <c r="H108" s="1">
        <v>80</v>
      </c>
      <c r="I108" s="1">
        <v>105</v>
      </c>
      <c r="J108" s="1">
        <v>40</v>
      </c>
      <c r="K108" s="1" t="s">
        <v>835</v>
      </c>
      <c r="L108" s="1" t="s">
        <v>754</v>
      </c>
      <c r="M108" s="1" t="s">
        <v>755</v>
      </c>
      <c r="N108" s="5">
        <f t="shared" si="27"/>
        <v>6</v>
      </c>
      <c r="O108" s="5">
        <f t="shared" si="28"/>
        <v>7.5</v>
      </c>
      <c r="P108" s="1">
        <f t="shared" si="32"/>
        <v>6</v>
      </c>
      <c r="Q108" s="1">
        <f t="shared" si="29"/>
        <v>8</v>
      </c>
      <c r="R108" s="1">
        <f t="shared" si="30"/>
        <v>14</v>
      </c>
      <c r="S108" s="1">
        <f t="shared" si="31"/>
        <v>5</v>
      </c>
      <c r="T108" s="1" t="str">
        <f t="shared" si="23"/>
        <v>fairy</v>
      </c>
      <c r="U108" s="1" t="str">
        <f t="shared" si="24"/>
        <v>flying</v>
      </c>
      <c r="V108" s="1" t="s">
        <v>17</v>
      </c>
      <c r="W108" s="1" t="str">
        <f>B109</f>
        <v>Togekiss</v>
      </c>
      <c r="Y108">
        <f t="shared" si="33"/>
        <v>8</v>
      </c>
      <c r="Z108" t="str">
        <f t="shared" si="34"/>
        <v>Togetic</v>
      </c>
      <c r="AA108" s="3"/>
      <c r="AB108">
        <v>0</v>
      </c>
      <c r="AC108">
        <v>0</v>
      </c>
      <c r="AD108">
        <v>2</v>
      </c>
    </row>
    <row r="109" spans="1:30" x14ac:dyDescent="0.25">
      <c r="A109" s="1">
        <v>468</v>
      </c>
      <c r="B109" s="3" t="s">
        <v>492</v>
      </c>
      <c r="C109" s="6" t="s">
        <v>55</v>
      </c>
      <c r="D109" s="6" t="s">
        <v>20</v>
      </c>
      <c r="E109" s="1">
        <v>85</v>
      </c>
      <c r="F109" s="1">
        <v>50</v>
      </c>
      <c r="G109" s="1">
        <v>95</v>
      </c>
      <c r="H109" s="1">
        <v>120</v>
      </c>
      <c r="I109" s="1">
        <v>115</v>
      </c>
      <c r="J109" s="1">
        <v>80</v>
      </c>
      <c r="K109" s="1" t="s">
        <v>868</v>
      </c>
      <c r="L109" s="1" t="s">
        <v>754</v>
      </c>
      <c r="M109" s="1" t="s">
        <v>755</v>
      </c>
      <c r="N109" s="5">
        <f t="shared" si="27"/>
        <v>9.6999999999999993</v>
      </c>
      <c r="O109" s="5">
        <f t="shared" si="28"/>
        <v>9.5</v>
      </c>
      <c r="P109" s="1">
        <f t="shared" si="32"/>
        <v>10</v>
      </c>
      <c r="Q109" s="1">
        <f t="shared" si="29"/>
        <v>10</v>
      </c>
      <c r="R109" s="1">
        <f t="shared" si="30"/>
        <v>20</v>
      </c>
      <c r="S109" s="1">
        <f t="shared" si="31"/>
        <v>8</v>
      </c>
      <c r="T109" s="1" t="str">
        <f t="shared" si="23"/>
        <v>fairy</v>
      </c>
      <c r="U109" s="1" t="str">
        <f t="shared" si="24"/>
        <v>flying</v>
      </c>
      <c r="V109" s="1" t="s">
        <v>77</v>
      </c>
      <c r="Z109" t="str">
        <f t="shared" si="34"/>
        <v>Togekiss</v>
      </c>
      <c r="AA109" s="3"/>
      <c r="AB109">
        <v>0</v>
      </c>
      <c r="AC109">
        <v>0</v>
      </c>
      <c r="AD109">
        <v>3</v>
      </c>
    </row>
    <row r="110" spans="1:30" x14ac:dyDescent="0.25">
      <c r="A110" s="1">
        <v>193</v>
      </c>
      <c r="B110" s="3" t="s">
        <v>219</v>
      </c>
      <c r="C110" s="6" t="s">
        <v>26</v>
      </c>
      <c r="D110" s="6" t="s">
        <v>20</v>
      </c>
      <c r="E110" s="1">
        <v>65</v>
      </c>
      <c r="F110" s="1">
        <v>65</v>
      </c>
      <c r="G110" s="1">
        <v>45</v>
      </c>
      <c r="H110" s="1">
        <v>75</v>
      </c>
      <c r="I110" s="1">
        <v>45</v>
      </c>
      <c r="J110" s="1">
        <v>95</v>
      </c>
      <c r="K110" s="1" t="s">
        <v>869</v>
      </c>
      <c r="L110" s="1" t="s">
        <v>751</v>
      </c>
      <c r="M110" s="1" t="s">
        <v>755</v>
      </c>
      <c r="N110" s="5">
        <f t="shared" si="27"/>
        <v>8.1999999999999993</v>
      </c>
      <c r="O110" s="5">
        <f t="shared" si="28"/>
        <v>5.5</v>
      </c>
      <c r="P110" s="1">
        <f t="shared" si="32"/>
        <v>8</v>
      </c>
      <c r="Q110" s="1">
        <f t="shared" si="29"/>
        <v>6</v>
      </c>
      <c r="R110" s="1">
        <f t="shared" si="30"/>
        <v>14</v>
      </c>
      <c r="S110" s="1">
        <f t="shared" si="31"/>
        <v>5</v>
      </c>
      <c r="T110" s="1" t="str">
        <f t="shared" si="23"/>
        <v>bug</v>
      </c>
      <c r="U110" s="1" t="str">
        <f t="shared" si="24"/>
        <v>flying</v>
      </c>
      <c r="W110" s="1" t="str">
        <f>B111</f>
        <v>Yanmega</v>
      </c>
      <c r="Y110">
        <f t="shared" si="33"/>
        <v>5</v>
      </c>
      <c r="Z110" t="str">
        <f t="shared" si="34"/>
        <v>Yanma</v>
      </c>
      <c r="AA110" s="3"/>
      <c r="AB110">
        <v>0</v>
      </c>
      <c r="AC110">
        <v>0</v>
      </c>
      <c r="AD110">
        <v>1</v>
      </c>
    </row>
    <row r="111" spans="1:30" x14ac:dyDescent="0.25">
      <c r="A111" s="1">
        <v>469</v>
      </c>
      <c r="B111" s="3" t="s">
        <v>493</v>
      </c>
      <c r="C111" s="6" t="s">
        <v>26</v>
      </c>
      <c r="D111" s="6" t="s">
        <v>20</v>
      </c>
      <c r="E111" s="1">
        <v>86</v>
      </c>
      <c r="F111" s="1">
        <v>76</v>
      </c>
      <c r="G111" s="1">
        <v>86</v>
      </c>
      <c r="H111" s="1">
        <v>116</v>
      </c>
      <c r="I111" s="1">
        <v>56</v>
      </c>
      <c r="J111" s="1">
        <v>95</v>
      </c>
      <c r="K111" s="1" t="s">
        <v>870</v>
      </c>
      <c r="L111" s="1" t="s">
        <v>751</v>
      </c>
      <c r="M111" s="1" t="s">
        <v>755</v>
      </c>
      <c r="N111" s="5">
        <f t="shared" si="27"/>
        <v>10.36</v>
      </c>
      <c r="O111" s="5">
        <f t="shared" si="28"/>
        <v>7.85</v>
      </c>
      <c r="P111" s="1">
        <f t="shared" si="32"/>
        <v>10</v>
      </c>
      <c r="Q111" s="1">
        <f t="shared" si="29"/>
        <v>8</v>
      </c>
      <c r="R111" s="1">
        <f t="shared" si="30"/>
        <v>18</v>
      </c>
      <c r="S111" s="1">
        <f t="shared" si="31"/>
        <v>7</v>
      </c>
      <c r="T111" s="1" t="str">
        <f t="shared" si="23"/>
        <v>bug</v>
      </c>
      <c r="U111" s="1" t="str">
        <f t="shared" si="24"/>
        <v>flying</v>
      </c>
      <c r="V111" s="1" t="s">
        <v>12</v>
      </c>
      <c r="Z111" t="str">
        <f t="shared" si="34"/>
        <v>Yanmega</v>
      </c>
      <c r="AA111" s="3"/>
      <c r="AB111">
        <v>0</v>
      </c>
      <c r="AC111">
        <v>0</v>
      </c>
      <c r="AD111">
        <v>2</v>
      </c>
    </row>
    <row r="112" spans="1:30" x14ac:dyDescent="0.25">
      <c r="A112" s="1">
        <v>133</v>
      </c>
      <c r="B112" s="3" t="s">
        <v>158</v>
      </c>
      <c r="C112" s="6" t="s">
        <v>33</v>
      </c>
      <c r="E112" s="1">
        <v>55</v>
      </c>
      <c r="F112" s="1">
        <v>55</v>
      </c>
      <c r="G112" s="1">
        <v>50</v>
      </c>
      <c r="H112" s="1">
        <v>45</v>
      </c>
      <c r="I112" s="1">
        <v>65</v>
      </c>
      <c r="J112" s="1">
        <v>55</v>
      </c>
      <c r="K112" s="1" t="s">
        <v>871</v>
      </c>
      <c r="L112" s="1" t="s">
        <v>754</v>
      </c>
      <c r="M112" s="1" t="s">
        <v>753</v>
      </c>
      <c r="N112" s="5">
        <f t="shared" si="27"/>
        <v>5.4</v>
      </c>
      <c r="O112" s="5">
        <f t="shared" si="28"/>
        <v>5.625</v>
      </c>
      <c r="P112" s="1">
        <f t="shared" si="32"/>
        <v>5</v>
      </c>
      <c r="Q112" s="1">
        <f t="shared" si="29"/>
        <v>6</v>
      </c>
      <c r="R112" s="1">
        <f t="shared" si="30"/>
        <v>11</v>
      </c>
      <c r="S112" s="1">
        <f t="shared" si="31"/>
        <v>4</v>
      </c>
      <c r="T112" s="1" t="str">
        <f t="shared" si="23"/>
        <v>normal</v>
      </c>
      <c r="U112" s="1" t="s">
        <v>37</v>
      </c>
      <c r="W112" s="1" t="s">
        <v>912</v>
      </c>
      <c r="X112" s="1" t="s">
        <v>913</v>
      </c>
      <c r="Y112">
        <f t="shared" si="33"/>
        <v>6</v>
      </c>
      <c r="Z112" t="str">
        <f t="shared" si="34"/>
        <v>Eevee</v>
      </c>
      <c r="AA112" s="3"/>
      <c r="AB112">
        <v>0</v>
      </c>
      <c r="AC112">
        <v>0</v>
      </c>
      <c r="AD112">
        <v>1</v>
      </c>
    </row>
    <row r="113" spans="1:30" x14ac:dyDescent="0.25">
      <c r="A113" s="1">
        <v>134</v>
      </c>
      <c r="B113" s="3" t="s">
        <v>159</v>
      </c>
      <c r="C113" s="6" t="s">
        <v>22</v>
      </c>
      <c r="E113" s="1">
        <v>130</v>
      </c>
      <c r="F113" s="1">
        <v>65</v>
      </c>
      <c r="G113" s="1">
        <v>60</v>
      </c>
      <c r="H113" s="1">
        <v>110</v>
      </c>
      <c r="I113" s="1">
        <v>95</v>
      </c>
      <c r="J113" s="1">
        <v>65</v>
      </c>
      <c r="K113" s="1" t="s">
        <v>872</v>
      </c>
      <c r="L113" s="1" t="s">
        <v>756</v>
      </c>
      <c r="M113" s="1" t="s">
        <v>755</v>
      </c>
      <c r="N113" s="5">
        <f t="shared" si="27"/>
        <v>8.75</v>
      </c>
      <c r="O113" s="5">
        <f t="shared" si="28"/>
        <v>10.375</v>
      </c>
      <c r="P113" s="2">
        <v>8</v>
      </c>
      <c r="Q113" s="1">
        <f t="shared" si="29"/>
        <v>10</v>
      </c>
      <c r="R113" s="3">
        <f t="shared" si="30"/>
        <v>18</v>
      </c>
      <c r="S113" s="1">
        <f t="shared" si="31"/>
        <v>7</v>
      </c>
      <c r="T113" s="1" t="str">
        <f t="shared" si="23"/>
        <v>water</v>
      </c>
      <c r="U113" s="1" t="s">
        <v>33</v>
      </c>
      <c r="V113" s="1" t="s">
        <v>48</v>
      </c>
      <c r="Z113" t="str">
        <f t="shared" si="34"/>
        <v>Vaporeon</v>
      </c>
      <c r="AA113" s="3"/>
      <c r="AB113">
        <v>0</v>
      </c>
      <c r="AC113">
        <v>0</v>
      </c>
      <c r="AD113">
        <v>2</v>
      </c>
    </row>
    <row r="114" spans="1:30" x14ac:dyDescent="0.25">
      <c r="A114" s="1">
        <v>135</v>
      </c>
      <c r="B114" s="3" t="s">
        <v>160</v>
      </c>
      <c r="C114" s="6" t="s">
        <v>44</v>
      </c>
      <c r="E114" s="1">
        <v>65</v>
      </c>
      <c r="F114" s="1">
        <v>65</v>
      </c>
      <c r="G114" s="1">
        <v>60</v>
      </c>
      <c r="H114" s="1">
        <v>110</v>
      </c>
      <c r="I114" s="1">
        <v>95</v>
      </c>
      <c r="J114" s="1">
        <v>130</v>
      </c>
      <c r="K114" s="1" t="s">
        <v>873</v>
      </c>
      <c r="L114" s="1" t="s">
        <v>754</v>
      </c>
      <c r="M114" s="1" t="s">
        <v>755</v>
      </c>
      <c r="N114" s="5">
        <f t="shared" si="27"/>
        <v>11.35</v>
      </c>
      <c r="O114" s="5">
        <f t="shared" si="28"/>
        <v>7.125</v>
      </c>
      <c r="P114" s="1">
        <f>ROUND(N114, 0)</f>
        <v>11</v>
      </c>
      <c r="Q114" s="1">
        <f t="shared" si="29"/>
        <v>7</v>
      </c>
      <c r="R114" s="3">
        <f t="shared" si="30"/>
        <v>18</v>
      </c>
      <c r="S114" s="1">
        <f t="shared" si="31"/>
        <v>7</v>
      </c>
      <c r="T114" s="1" t="str">
        <f t="shared" si="23"/>
        <v>electric</v>
      </c>
      <c r="U114" s="1" t="s">
        <v>33</v>
      </c>
      <c r="V114" s="1" t="s">
        <v>117</v>
      </c>
      <c r="Z114" t="str">
        <f t="shared" si="34"/>
        <v>Jolteon</v>
      </c>
      <c r="AA114" s="3"/>
      <c r="AB114">
        <v>0</v>
      </c>
      <c r="AC114">
        <v>0</v>
      </c>
      <c r="AD114">
        <v>2</v>
      </c>
    </row>
    <row r="115" spans="1:30" x14ac:dyDescent="0.25">
      <c r="A115" s="1">
        <v>136</v>
      </c>
      <c r="B115" s="3" t="s">
        <v>161</v>
      </c>
      <c r="C115" s="6" t="s">
        <v>17</v>
      </c>
      <c r="E115" s="1">
        <v>65</v>
      </c>
      <c r="F115" s="1">
        <v>130</v>
      </c>
      <c r="G115" s="1">
        <v>60</v>
      </c>
      <c r="H115" s="1">
        <v>95</v>
      </c>
      <c r="I115" s="1">
        <v>110</v>
      </c>
      <c r="J115" s="1">
        <v>65</v>
      </c>
      <c r="K115" s="1" t="s">
        <v>789</v>
      </c>
      <c r="L115" s="1" t="s">
        <v>751</v>
      </c>
      <c r="M115" s="1" t="s">
        <v>755</v>
      </c>
      <c r="N115" s="5">
        <f t="shared" si="27"/>
        <v>10.050000000000001</v>
      </c>
      <c r="O115" s="5">
        <f t="shared" si="28"/>
        <v>7.5</v>
      </c>
      <c r="P115" s="1">
        <f>ROUND(N115, 0)</f>
        <v>10</v>
      </c>
      <c r="Q115" s="1">
        <f t="shared" si="29"/>
        <v>8</v>
      </c>
      <c r="R115" s="3">
        <f t="shared" si="30"/>
        <v>18</v>
      </c>
      <c r="S115" s="1">
        <f t="shared" si="31"/>
        <v>7</v>
      </c>
      <c r="T115" s="1" t="str">
        <f t="shared" si="23"/>
        <v>fire</v>
      </c>
      <c r="U115" s="1" t="s">
        <v>33</v>
      </c>
      <c r="V115" s="1" t="s">
        <v>77</v>
      </c>
      <c r="Z115" t="str">
        <f t="shared" si="34"/>
        <v>Flareon</v>
      </c>
      <c r="AA115" s="3"/>
      <c r="AB115">
        <v>0</v>
      </c>
      <c r="AC115">
        <v>0</v>
      </c>
      <c r="AD115">
        <v>2</v>
      </c>
    </row>
    <row r="116" spans="1:30" x14ac:dyDescent="0.25">
      <c r="A116" s="1">
        <v>196</v>
      </c>
      <c r="B116" s="3" t="s">
        <v>222</v>
      </c>
      <c r="C116" s="6" t="s">
        <v>85</v>
      </c>
      <c r="E116" s="1">
        <v>65</v>
      </c>
      <c r="F116" s="1">
        <v>65</v>
      </c>
      <c r="G116" s="1">
        <v>60</v>
      </c>
      <c r="H116" s="1">
        <v>130</v>
      </c>
      <c r="I116" s="1">
        <v>95</v>
      </c>
      <c r="J116" s="1">
        <v>110</v>
      </c>
      <c r="K116" s="1" t="s">
        <v>874</v>
      </c>
      <c r="L116" s="1" t="s">
        <v>759</v>
      </c>
      <c r="M116" s="1" t="s">
        <v>755</v>
      </c>
      <c r="N116" s="5">
        <f t="shared" si="27"/>
        <v>11.55</v>
      </c>
      <c r="O116" s="5">
        <f t="shared" si="28"/>
        <v>7.125</v>
      </c>
      <c r="P116" s="2">
        <v>11</v>
      </c>
      <c r="Q116" s="1">
        <f t="shared" si="29"/>
        <v>7</v>
      </c>
      <c r="R116" s="3">
        <f t="shared" si="30"/>
        <v>18</v>
      </c>
      <c r="S116" s="1">
        <f t="shared" si="31"/>
        <v>7</v>
      </c>
      <c r="T116" s="1" t="str">
        <f t="shared" si="23"/>
        <v>psychic</v>
      </c>
      <c r="U116" s="1" t="s">
        <v>33</v>
      </c>
      <c r="V116" s="1" t="s">
        <v>55</v>
      </c>
      <c r="Z116" t="str">
        <f t="shared" si="34"/>
        <v>Espeon</v>
      </c>
      <c r="AA116" s="3"/>
      <c r="AB116">
        <v>0</v>
      </c>
      <c r="AC116">
        <v>0</v>
      </c>
      <c r="AD116">
        <v>2</v>
      </c>
    </row>
    <row r="117" spans="1:30" x14ac:dyDescent="0.25">
      <c r="A117" s="1">
        <v>197</v>
      </c>
      <c r="B117" s="3" t="s">
        <v>223</v>
      </c>
      <c r="C117" s="6" t="s">
        <v>37</v>
      </c>
      <c r="E117" s="1">
        <v>95</v>
      </c>
      <c r="F117" s="1">
        <v>65</v>
      </c>
      <c r="G117" s="1">
        <v>110</v>
      </c>
      <c r="H117" s="1">
        <v>60</v>
      </c>
      <c r="I117" s="1">
        <v>130</v>
      </c>
      <c r="J117" s="1">
        <v>65</v>
      </c>
      <c r="K117" s="1" t="s">
        <v>875</v>
      </c>
      <c r="L117" s="1" t="s">
        <v>759</v>
      </c>
      <c r="M117" s="1" t="s">
        <v>752</v>
      </c>
      <c r="N117" s="5">
        <f t="shared" si="27"/>
        <v>6.45</v>
      </c>
      <c r="O117" s="5">
        <f t="shared" si="28"/>
        <v>10.75</v>
      </c>
      <c r="P117" s="1">
        <f t="shared" ref="P117:Q174" si="35">ROUND(N117, 0)</f>
        <v>6</v>
      </c>
      <c r="Q117" s="2">
        <v>12</v>
      </c>
      <c r="R117" s="3">
        <f t="shared" si="30"/>
        <v>18</v>
      </c>
      <c r="S117" s="1">
        <f t="shared" si="31"/>
        <v>7</v>
      </c>
      <c r="T117" s="1" t="str">
        <f t="shared" si="23"/>
        <v>dark</v>
      </c>
      <c r="U117" s="1" t="s">
        <v>33</v>
      </c>
      <c r="V117" s="1" t="s">
        <v>105</v>
      </c>
      <c r="Z117" t="str">
        <f t="shared" si="34"/>
        <v>Umbreon</v>
      </c>
      <c r="AA117" s="3"/>
      <c r="AB117">
        <v>0</v>
      </c>
      <c r="AC117">
        <v>0</v>
      </c>
      <c r="AD117">
        <v>2</v>
      </c>
    </row>
    <row r="118" spans="1:30" x14ac:dyDescent="0.25">
      <c r="A118" s="1">
        <v>470</v>
      </c>
      <c r="B118" s="3" t="s">
        <v>494</v>
      </c>
      <c r="C118" s="6" t="s">
        <v>12</v>
      </c>
      <c r="E118" s="1">
        <v>65</v>
      </c>
      <c r="F118" s="1">
        <v>110</v>
      </c>
      <c r="G118" s="1">
        <v>130</v>
      </c>
      <c r="H118" s="1">
        <v>60</v>
      </c>
      <c r="I118" s="1">
        <v>65</v>
      </c>
      <c r="J118" s="1">
        <v>95</v>
      </c>
      <c r="K118" s="1" t="s">
        <v>876</v>
      </c>
      <c r="L118" s="1" t="s">
        <v>751</v>
      </c>
      <c r="M118" s="1" t="s">
        <v>752</v>
      </c>
      <c r="N118" s="5">
        <f t="shared" si="27"/>
        <v>9.9</v>
      </c>
      <c r="O118" s="5">
        <f t="shared" si="28"/>
        <v>8.125</v>
      </c>
      <c r="P118" s="1">
        <f t="shared" si="35"/>
        <v>10</v>
      </c>
      <c r="Q118" s="1">
        <f t="shared" ref="Q118:Q145" si="36">ROUND(O118, 0)</f>
        <v>8</v>
      </c>
      <c r="R118" s="3">
        <f t="shared" si="30"/>
        <v>18</v>
      </c>
      <c r="S118" s="1">
        <f t="shared" si="31"/>
        <v>7</v>
      </c>
      <c r="T118" s="1" t="str">
        <f t="shared" si="23"/>
        <v>grass</v>
      </c>
      <c r="U118" s="1" t="s">
        <v>33</v>
      </c>
      <c r="V118" s="1" t="s">
        <v>26</v>
      </c>
      <c r="Z118" t="str">
        <f t="shared" si="34"/>
        <v>Leafeon</v>
      </c>
      <c r="AA118" s="3"/>
      <c r="AB118">
        <v>0</v>
      </c>
      <c r="AC118">
        <v>0</v>
      </c>
      <c r="AD118">
        <v>2</v>
      </c>
    </row>
    <row r="119" spans="1:30" x14ac:dyDescent="0.25">
      <c r="A119" s="1">
        <v>471</v>
      </c>
      <c r="B119" s="3" t="s">
        <v>495</v>
      </c>
      <c r="C119" s="6" t="s">
        <v>48</v>
      </c>
      <c r="E119" s="1">
        <v>65</v>
      </c>
      <c r="F119" s="1">
        <v>60</v>
      </c>
      <c r="G119" s="1">
        <v>110</v>
      </c>
      <c r="H119" s="1">
        <v>130</v>
      </c>
      <c r="I119" s="1">
        <v>95</v>
      </c>
      <c r="J119" s="1">
        <v>65</v>
      </c>
      <c r="K119" s="1" t="s">
        <v>877</v>
      </c>
      <c r="L119" s="1" t="s">
        <v>754</v>
      </c>
      <c r="M119" s="1" t="s">
        <v>752</v>
      </c>
      <c r="N119" s="5">
        <f t="shared" si="27"/>
        <v>9.6999999999999993</v>
      </c>
      <c r="O119" s="5">
        <f t="shared" si="28"/>
        <v>8.375</v>
      </c>
      <c r="P119" s="1">
        <f t="shared" si="35"/>
        <v>10</v>
      </c>
      <c r="Q119" s="1">
        <f t="shared" si="36"/>
        <v>8</v>
      </c>
      <c r="R119" s="3">
        <f t="shared" si="30"/>
        <v>18</v>
      </c>
      <c r="S119" s="1">
        <f t="shared" si="31"/>
        <v>7</v>
      </c>
      <c r="T119" s="1" t="str">
        <f t="shared" si="23"/>
        <v>ice</v>
      </c>
      <c r="U119" s="1" t="s">
        <v>33</v>
      </c>
      <c r="V119" s="1" t="s">
        <v>22</v>
      </c>
      <c r="Z119" t="str">
        <f t="shared" si="34"/>
        <v>Glaceon</v>
      </c>
      <c r="AA119" s="3"/>
      <c r="AB119">
        <v>0</v>
      </c>
      <c r="AC119">
        <v>0</v>
      </c>
      <c r="AD119">
        <v>2</v>
      </c>
    </row>
    <row r="120" spans="1:30" x14ac:dyDescent="0.25">
      <c r="A120" s="1">
        <v>207</v>
      </c>
      <c r="B120" s="3" t="s">
        <v>233</v>
      </c>
      <c r="C120" s="6" t="s">
        <v>47</v>
      </c>
      <c r="D120" s="6" t="s">
        <v>20</v>
      </c>
      <c r="E120" s="1">
        <v>65</v>
      </c>
      <c r="F120" s="1">
        <v>75</v>
      </c>
      <c r="G120" s="1">
        <v>105</v>
      </c>
      <c r="H120" s="1">
        <v>35</v>
      </c>
      <c r="I120" s="1">
        <v>65</v>
      </c>
      <c r="J120" s="1">
        <v>85</v>
      </c>
      <c r="K120" s="1" t="s">
        <v>878</v>
      </c>
      <c r="L120" s="1" t="s">
        <v>759</v>
      </c>
      <c r="M120" s="1" t="s">
        <v>752</v>
      </c>
      <c r="N120" s="5">
        <f t="shared" si="27"/>
        <v>7.5</v>
      </c>
      <c r="O120" s="5">
        <f t="shared" si="28"/>
        <v>7.5</v>
      </c>
      <c r="P120" s="1">
        <f t="shared" si="35"/>
        <v>8</v>
      </c>
      <c r="Q120" s="1">
        <f t="shared" si="36"/>
        <v>8</v>
      </c>
      <c r="R120" s="1">
        <f t="shared" si="30"/>
        <v>16</v>
      </c>
      <c r="S120" s="1">
        <f t="shared" si="31"/>
        <v>6</v>
      </c>
      <c r="T120" s="1" t="str">
        <f t="shared" si="23"/>
        <v>ground</v>
      </c>
      <c r="U120" s="1" t="str">
        <f t="shared" si="24"/>
        <v>flying</v>
      </c>
      <c r="W120" s="1" t="str">
        <f>B121</f>
        <v>Gliscor</v>
      </c>
      <c r="Y120">
        <f t="shared" si="33"/>
        <v>3</v>
      </c>
      <c r="Z120" t="str">
        <f t="shared" si="34"/>
        <v>Gligar</v>
      </c>
      <c r="AA120" s="3"/>
      <c r="AB120">
        <v>0</v>
      </c>
      <c r="AC120">
        <v>0</v>
      </c>
      <c r="AD120">
        <v>1</v>
      </c>
    </row>
    <row r="121" spans="1:30" x14ac:dyDescent="0.25">
      <c r="A121" s="1">
        <v>472</v>
      </c>
      <c r="B121" s="3" t="s">
        <v>496</v>
      </c>
      <c r="C121" s="6" t="s">
        <v>47</v>
      </c>
      <c r="D121" s="6" t="s">
        <v>20</v>
      </c>
      <c r="E121" s="1">
        <v>75</v>
      </c>
      <c r="F121" s="1">
        <v>95</v>
      </c>
      <c r="G121" s="1">
        <v>125</v>
      </c>
      <c r="H121" s="1">
        <v>45</v>
      </c>
      <c r="I121" s="1">
        <v>75</v>
      </c>
      <c r="J121" s="1">
        <v>95</v>
      </c>
      <c r="K121" s="1" t="s">
        <v>879</v>
      </c>
      <c r="L121" s="1" t="s">
        <v>759</v>
      </c>
      <c r="M121" s="1" t="s">
        <v>752</v>
      </c>
      <c r="N121" s="5">
        <f t="shared" si="27"/>
        <v>9</v>
      </c>
      <c r="O121" s="5">
        <f t="shared" si="28"/>
        <v>8.75</v>
      </c>
      <c r="P121" s="1">
        <f t="shared" si="35"/>
        <v>9</v>
      </c>
      <c r="Q121" s="1">
        <f t="shared" si="36"/>
        <v>9</v>
      </c>
      <c r="R121" s="1">
        <f t="shared" si="30"/>
        <v>18</v>
      </c>
      <c r="S121" s="1">
        <f t="shared" si="31"/>
        <v>7</v>
      </c>
      <c r="T121" s="1" t="str">
        <f t="shared" si="23"/>
        <v>ground</v>
      </c>
      <c r="U121" s="1" t="str">
        <f t="shared" si="24"/>
        <v>flying</v>
      </c>
      <c r="V121" s="1" t="s">
        <v>48</v>
      </c>
      <c r="Z121" t="str">
        <f t="shared" si="34"/>
        <v>Gliscor</v>
      </c>
      <c r="AA121" s="3"/>
      <c r="AB121">
        <v>0</v>
      </c>
      <c r="AC121">
        <v>0</v>
      </c>
      <c r="AD121">
        <v>2</v>
      </c>
    </row>
    <row r="122" spans="1:30" x14ac:dyDescent="0.25">
      <c r="A122" s="1">
        <v>220</v>
      </c>
      <c r="B122" s="3" t="s">
        <v>246</v>
      </c>
      <c r="C122" s="6" t="s">
        <v>48</v>
      </c>
      <c r="D122" s="6" t="s">
        <v>47</v>
      </c>
      <c r="E122" s="1">
        <v>50</v>
      </c>
      <c r="F122" s="1">
        <v>50</v>
      </c>
      <c r="G122" s="1">
        <v>40</v>
      </c>
      <c r="H122" s="1">
        <v>30</v>
      </c>
      <c r="I122" s="1">
        <v>30</v>
      </c>
      <c r="J122" s="1">
        <v>50</v>
      </c>
      <c r="K122" s="1" t="s">
        <v>880</v>
      </c>
      <c r="L122" s="1" t="s">
        <v>754</v>
      </c>
      <c r="M122" s="1" t="s">
        <v>752</v>
      </c>
      <c r="N122" s="5">
        <f t="shared" si="27"/>
        <v>4.8</v>
      </c>
      <c r="O122" s="5">
        <f t="shared" si="28"/>
        <v>4.25</v>
      </c>
      <c r="P122" s="1">
        <f t="shared" si="35"/>
        <v>5</v>
      </c>
      <c r="Q122" s="1">
        <f t="shared" si="36"/>
        <v>4</v>
      </c>
      <c r="R122" s="1">
        <f t="shared" si="30"/>
        <v>9</v>
      </c>
      <c r="S122" s="1">
        <f t="shared" si="31"/>
        <v>3</v>
      </c>
      <c r="T122" s="1" t="str">
        <f t="shared" si="23"/>
        <v>ice</v>
      </c>
      <c r="U122" s="1" t="str">
        <f t="shared" si="24"/>
        <v>ground</v>
      </c>
      <c r="W122" s="1" t="str">
        <f>B123</f>
        <v>Piloswine</v>
      </c>
      <c r="Y122">
        <f t="shared" si="33"/>
        <v>5</v>
      </c>
      <c r="Z122" t="str">
        <f t="shared" si="34"/>
        <v>Swinub</v>
      </c>
      <c r="AA122" s="3"/>
      <c r="AB122">
        <v>0</v>
      </c>
      <c r="AC122">
        <v>0</v>
      </c>
      <c r="AD122">
        <v>1</v>
      </c>
    </row>
    <row r="123" spans="1:30" x14ac:dyDescent="0.25">
      <c r="A123" s="1">
        <v>221</v>
      </c>
      <c r="B123" s="3" t="s">
        <v>247</v>
      </c>
      <c r="C123" s="6" t="s">
        <v>48</v>
      </c>
      <c r="D123" s="6" t="s">
        <v>47</v>
      </c>
      <c r="E123" s="1">
        <v>100</v>
      </c>
      <c r="F123" s="1">
        <v>100</v>
      </c>
      <c r="G123" s="1">
        <v>80</v>
      </c>
      <c r="H123" s="1">
        <v>60</v>
      </c>
      <c r="I123" s="1">
        <v>60</v>
      </c>
      <c r="J123" s="1">
        <v>50</v>
      </c>
      <c r="K123" s="1" t="s">
        <v>881</v>
      </c>
      <c r="L123" s="1" t="s">
        <v>754</v>
      </c>
      <c r="M123" s="1" t="s">
        <v>752</v>
      </c>
      <c r="N123" s="5">
        <f t="shared" si="27"/>
        <v>7.6</v>
      </c>
      <c r="O123" s="5">
        <f t="shared" si="28"/>
        <v>8.5</v>
      </c>
      <c r="P123" s="1">
        <f t="shared" si="35"/>
        <v>8</v>
      </c>
      <c r="Q123" s="2">
        <v>8</v>
      </c>
      <c r="R123" s="1">
        <f t="shared" si="30"/>
        <v>16</v>
      </c>
      <c r="S123" s="1">
        <f t="shared" si="31"/>
        <v>6</v>
      </c>
      <c r="T123" s="1" t="str">
        <f t="shared" si="23"/>
        <v>ice</v>
      </c>
      <c r="U123" s="1" t="str">
        <f t="shared" si="24"/>
        <v>ground</v>
      </c>
      <c r="V123" s="1" t="s">
        <v>97</v>
      </c>
      <c r="W123" s="1" t="str">
        <f>B124</f>
        <v>Mamoswine</v>
      </c>
      <c r="Y123">
        <f t="shared" si="33"/>
        <v>3</v>
      </c>
      <c r="Z123" t="str">
        <f t="shared" si="34"/>
        <v>Piloswine</v>
      </c>
      <c r="AA123" s="3"/>
      <c r="AB123">
        <v>0</v>
      </c>
      <c r="AC123">
        <v>0</v>
      </c>
      <c r="AD123">
        <v>2</v>
      </c>
    </row>
    <row r="124" spans="1:30" x14ac:dyDescent="0.25">
      <c r="A124" s="1">
        <v>473</v>
      </c>
      <c r="B124" s="3" t="s">
        <v>497</v>
      </c>
      <c r="C124" s="6" t="s">
        <v>48</v>
      </c>
      <c r="D124" s="6" t="s">
        <v>47</v>
      </c>
      <c r="E124" s="1">
        <v>110</v>
      </c>
      <c r="F124" s="1">
        <v>130</v>
      </c>
      <c r="G124" s="1">
        <v>80</v>
      </c>
      <c r="H124" s="1">
        <v>70</v>
      </c>
      <c r="I124" s="1">
        <v>60</v>
      </c>
      <c r="J124" s="1">
        <v>80</v>
      </c>
      <c r="K124" s="1" t="s">
        <v>882</v>
      </c>
      <c r="L124" s="1" t="s">
        <v>754</v>
      </c>
      <c r="M124" s="1" t="s">
        <v>752</v>
      </c>
      <c r="N124" s="5">
        <f t="shared" si="27"/>
        <v>10.4</v>
      </c>
      <c r="O124" s="5">
        <f t="shared" si="28"/>
        <v>9</v>
      </c>
      <c r="P124" s="2">
        <v>9</v>
      </c>
      <c r="Q124" s="1">
        <f t="shared" si="36"/>
        <v>9</v>
      </c>
      <c r="R124" s="1">
        <f t="shared" si="30"/>
        <v>18</v>
      </c>
      <c r="S124" s="1">
        <f t="shared" si="31"/>
        <v>7</v>
      </c>
      <c r="T124" s="1" t="str">
        <f t="shared" si="23"/>
        <v>ice</v>
      </c>
      <c r="U124" s="1" t="str">
        <f t="shared" si="24"/>
        <v>ground</v>
      </c>
      <c r="V124" s="1" t="s">
        <v>77</v>
      </c>
      <c r="Z124" t="str">
        <f t="shared" si="34"/>
        <v>Mamoswine</v>
      </c>
      <c r="AA124" s="3"/>
      <c r="AB124">
        <v>0</v>
      </c>
      <c r="AC124">
        <v>0</v>
      </c>
      <c r="AD124">
        <v>3</v>
      </c>
    </row>
    <row r="125" spans="1:30" x14ac:dyDescent="0.25">
      <c r="A125" s="1">
        <v>474</v>
      </c>
      <c r="B125" s="3" t="s">
        <v>979</v>
      </c>
      <c r="C125" s="6" t="s">
        <v>33</v>
      </c>
      <c r="E125" s="1">
        <v>85</v>
      </c>
      <c r="F125" s="1">
        <v>80</v>
      </c>
      <c r="G125" s="1">
        <v>70</v>
      </c>
      <c r="H125" s="1">
        <v>135</v>
      </c>
      <c r="I125" s="1">
        <v>75</v>
      </c>
      <c r="J125" s="1">
        <v>90</v>
      </c>
      <c r="K125" s="1" t="s">
        <v>980</v>
      </c>
      <c r="L125" s="1" t="s">
        <v>981</v>
      </c>
      <c r="N125" s="5">
        <f t="shared" si="27"/>
        <v>11.15</v>
      </c>
      <c r="O125" s="5">
        <f t="shared" si="28"/>
        <v>7.875</v>
      </c>
      <c r="P125" s="1">
        <f t="shared" si="35"/>
        <v>11</v>
      </c>
      <c r="Q125" s="1">
        <f t="shared" si="36"/>
        <v>8</v>
      </c>
      <c r="R125" s="1">
        <f t="shared" si="30"/>
        <v>19</v>
      </c>
      <c r="S125" s="1">
        <f t="shared" si="31"/>
        <v>8</v>
      </c>
      <c r="T125" s="1" t="s">
        <v>44</v>
      </c>
      <c r="U125" s="1" t="s">
        <v>17</v>
      </c>
      <c r="V125" s="1" t="s">
        <v>48</v>
      </c>
      <c r="Z125" t="str">
        <f t="shared" si="34"/>
        <v>Porygon-Z</v>
      </c>
      <c r="AA125" s="3" t="s">
        <v>982</v>
      </c>
      <c r="AB125">
        <v>0</v>
      </c>
      <c r="AC125">
        <v>1</v>
      </c>
      <c r="AD125">
        <v>1</v>
      </c>
    </row>
    <row r="126" spans="1:30" x14ac:dyDescent="0.25">
      <c r="A126" s="1">
        <v>280</v>
      </c>
      <c r="B126" s="3" t="s">
        <v>306</v>
      </c>
      <c r="C126" s="6" t="s">
        <v>85</v>
      </c>
      <c r="D126" s="6" t="s">
        <v>55</v>
      </c>
      <c r="E126" s="1">
        <v>28</v>
      </c>
      <c r="F126" s="1">
        <v>25</v>
      </c>
      <c r="G126" s="1">
        <v>25</v>
      </c>
      <c r="H126" s="1">
        <v>45</v>
      </c>
      <c r="I126" s="1">
        <v>35</v>
      </c>
      <c r="J126" s="1">
        <v>40</v>
      </c>
      <c r="K126" s="1" t="s">
        <v>883</v>
      </c>
      <c r="L126" s="3" t="s">
        <v>751</v>
      </c>
      <c r="M126" s="1" t="s">
        <v>752</v>
      </c>
      <c r="N126" s="5">
        <f>(0.4*J126 + 0.5*MAX(F126,H126)+0.1*MIN(F126,H126)) / 10</f>
        <v>4.0999999999999996</v>
      </c>
      <c r="O126" s="5">
        <f t="shared" si="28"/>
        <v>2.9</v>
      </c>
      <c r="P126" s="1">
        <f t="shared" si="35"/>
        <v>4</v>
      </c>
      <c r="Q126" s="1">
        <f t="shared" si="36"/>
        <v>3</v>
      </c>
      <c r="R126" s="1">
        <f t="shared" si="30"/>
        <v>7</v>
      </c>
      <c r="S126" s="1">
        <f t="shared" si="31"/>
        <v>2</v>
      </c>
      <c r="T126" s="1" t="str">
        <f t="shared" si="23"/>
        <v>psychic</v>
      </c>
      <c r="U126" s="1" t="str">
        <f t="shared" si="24"/>
        <v>fairy</v>
      </c>
      <c r="W126" s="1" t="str">
        <f>B127</f>
        <v>Kirlia</v>
      </c>
      <c r="Y126">
        <f t="shared" si="33"/>
        <v>1</v>
      </c>
      <c r="Z126" t="str">
        <f t="shared" si="34"/>
        <v>Ralts</v>
      </c>
      <c r="AA126" s="3"/>
      <c r="AB126">
        <v>0</v>
      </c>
      <c r="AC126">
        <v>0</v>
      </c>
      <c r="AD126">
        <v>1</v>
      </c>
    </row>
    <row r="127" spans="1:30" x14ac:dyDescent="0.25">
      <c r="A127" s="1">
        <v>281</v>
      </c>
      <c r="B127" s="3" t="s">
        <v>307</v>
      </c>
      <c r="C127" s="6" t="s">
        <v>85</v>
      </c>
      <c r="D127" s="6" t="s">
        <v>55</v>
      </c>
      <c r="E127" s="1">
        <v>38</v>
      </c>
      <c r="F127" s="1">
        <v>35</v>
      </c>
      <c r="G127" s="1">
        <v>35</v>
      </c>
      <c r="H127" s="1">
        <v>65</v>
      </c>
      <c r="I127" s="1">
        <v>55</v>
      </c>
      <c r="J127" s="1">
        <v>50</v>
      </c>
      <c r="K127" s="1" t="s">
        <v>884</v>
      </c>
      <c r="L127" s="3" t="s">
        <v>751</v>
      </c>
      <c r="M127" s="1" t="s">
        <v>752</v>
      </c>
      <c r="N127" s="5">
        <f t="shared" si="27"/>
        <v>5.6</v>
      </c>
      <c r="O127" s="5">
        <f t="shared" si="28"/>
        <v>4.1500000000000004</v>
      </c>
      <c r="P127" s="1">
        <f t="shared" si="35"/>
        <v>6</v>
      </c>
      <c r="Q127" s="1">
        <f t="shared" si="36"/>
        <v>4</v>
      </c>
      <c r="R127" s="1">
        <f t="shared" si="30"/>
        <v>10</v>
      </c>
      <c r="S127" s="1">
        <f t="shared" si="31"/>
        <v>3</v>
      </c>
      <c r="T127" s="1" t="str">
        <f t="shared" si="23"/>
        <v>psychic</v>
      </c>
      <c r="U127" s="1" t="str">
        <f t="shared" si="24"/>
        <v>fairy</v>
      </c>
      <c r="V127" s="1" t="s">
        <v>117</v>
      </c>
      <c r="W127" s="1" t="s">
        <v>914</v>
      </c>
      <c r="X127" s="1" t="s">
        <v>915</v>
      </c>
      <c r="Y127">
        <f t="shared" si="33"/>
        <v>7</v>
      </c>
      <c r="Z127" t="str">
        <f t="shared" si="34"/>
        <v>Kirlia</v>
      </c>
      <c r="AA127" s="3"/>
      <c r="AB127">
        <v>0</v>
      </c>
      <c r="AC127">
        <v>0</v>
      </c>
      <c r="AD127">
        <v>2</v>
      </c>
    </row>
    <row r="128" spans="1:30" x14ac:dyDescent="0.25">
      <c r="A128" s="1">
        <v>282</v>
      </c>
      <c r="B128" s="3" t="s">
        <v>308</v>
      </c>
      <c r="C128" s="6" t="s">
        <v>85</v>
      </c>
      <c r="D128" s="6" t="s">
        <v>55</v>
      </c>
      <c r="E128" s="1">
        <v>68</v>
      </c>
      <c r="F128" s="1">
        <v>65</v>
      </c>
      <c r="G128" s="1">
        <v>65</v>
      </c>
      <c r="H128" s="1">
        <v>125</v>
      </c>
      <c r="I128" s="1">
        <v>115</v>
      </c>
      <c r="J128" s="1">
        <v>80</v>
      </c>
      <c r="K128" s="1" t="s">
        <v>885</v>
      </c>
      <c r="L128" s="3" t="s">
        <v>751</v>
      </c>
      <c r="M128" s="1" t="s">
        <v>752</v>
      </c>
      <c r="N128" s="5">
        <f t="shared" si="27"/>
        <v>10.1</v>
      </c>
      <c r="O128" s="5">
        <f t="shared" si="28"/>
        <v>7.9</v>
      </c>
      <c r="P128" s="1">
        <f t="shared" si="35"/>
        <v>10</v>
      </c>
      <c r="Q128" s="1">
        <f t="shared" si="36"/>
        <v>8</v>
      </c>
      <c r="R128" s="1">
        <f t="shared" si="30"/>
        <v>18</v>
      </c>
      <c r="S128" s="1">
        <f t="shared" si="31"/>
        <v>7</v>
      </c>
      <c r="T128" s="1" t="str">
        <f t="shared" si="23"/>
        <v>psychic</v>
      </c>
      <c r="U128" s="1" t="str">
        <f t="shared" si="24"/>
        <v>fairy</v>
      </c>
      <c r="V128" s="1" t="s">
        <v>17</v>
      </c>
      <c r="Z128" t="str">
        <f t="shared" si="34"/>
        <v>Gardevoir</v>
      </c>
      <c r="AA128" s="3"/>
      <c r="AB128">
        <v>0</v>
      </c>
      <c r="AC128">
        <v>0</v>
      </c>
      <c r="AD128">
        <v>3</v>
      </c>
    </row>
    <row r="129" spans="1:30" x14ac:dyDescent="0.25">
      <c r="A129" s="1">
        <v>475</v>
      </c>
      <c r="B129" s="3" t="s">
        <v>498</v>
      </c>
      <c r="C129" s="6" t="s">
        <v>85</v>
      </c>
      <c r="D129" s="6" t="s">
        <v>77</v>
      </c>
      <c r="E129" s="1">
        <v>68</v>
      </c>
      <c r="F129" s="1">
        <v>125</v>
      </c>
      <c r="G129" s="1">
        <v>65</v>
      </c>
      <c r="H129" s="1">
        <v>65</v>
      </c>
      <c r="I129" s="1">
        <v>115</v>
      </c>
      <c r="J129" s="1">
        <v>80</v>
      </c>
      <c r="K129" s="1" t="s">
        <v>886</v>
      </c>
      <c r="L129" s="3" t="s">
        <v>751</v>
      </c>
      <c r="M129" s="1" t="s">
        <v>752</v>
      </c>
      <c r="N129" s="5">
        <f t="shared" si="27"/>
        <v>10.1</v>
      </c>
      <c r="O129" s="5">
        <f t="shared" si="28"/>
        <v>7.9</v>
      </c>
      <c r="P129" s="1">
        <f t="shared" si="35"/>
        <v>10</v>
      </c>
      <c r="Q129" s="1">
        <f t="shared" si="36"/>
        <v>8</v>
      </c>
      <c r="R129" s="1">
        <f t="shared" si="30"/>
        <v>18</v>
      </c>
      <c r="S129" s="1">
        <f t="shared" si="31"/>
        <v>7</v>
      </c>
      <c r="T129" s="1" t="str">
        <f t="shared" si="23"/>
        <v>psychic</v>
      </c>
      <c r="U129" s="1" t="str">
        <f t="shared" si="24"/>
        <v>fighting</v>
      </c>
      <c r="V129" s="1" t="s">
        <v>37</v>
      </c>
      <c r="Z129" t="str">
        <f t="shared" si="34"/>
        <v>Gallade</v>
      </c>
      <c r="AA129" s="3"/>
      <c r="AB129">
        <v>0</v>
      </c>
      <c r="AC129">
        <v>0</v>
      </c>
      <c r="AD129">
        <v>3</v>
      </c>
    </row>
    <row r="130" spans="1:30" x14ac:dyDescent="0.25">
      <c r="A130" s="1">
        <v>299</v>
      </c>
      <c r="B130" s="3" t="s">
        <v>325</v>
      </c>
      <c r="C130" s="6" t="s">
        <v>97</v>
      </c>
      <c r="E130" s="1">
        <v>30</v>
      </c>
      <c r="F130" s="1">
        <v>45</v>
      </c>
      <c r="G130" s="1">
        <v>135</v>
      </c>
      <c r="H130" s="1">
        <v>45</v>
      </c>
      <c r="I130" s="1">
        <v>90</v>
      </c>
      <c r="J130" s="1">
        <v>30</v>
      </c>
      <c r="K130" s="1" t="s">
        <v>887</v>
      </c>
      <c r="L130" s="3" t="s">
        <v>773</v>
      </c>
      <c r="M130" s="3" t="s">
        <v>752</v>
      </c>
      <c r="N130" s="5">
        <f t="shared" ref="N130:N209" si="37">(0.4*J130 + 0.5*MAX(F130,H130)+0.1*MIN(F130,H130)) / 10</f>
        <v>3.9</v>
      </c>
      <c r="O130" s="5">
        <f t="shared" ref="O130:O209" si="38">(0.5*E130 + 0.25*G130 + 0.25*I130)/10</f>
        <v>7.125</v>
      </c>
      <c r="P130" s="1">
        <f t="shared" si="35"/>
        <v>4</v>
      </c>
      <c r="Q130" s="1">
        <f t="shared" si="36"/>
        <v>7</v>
      </c>
      <c r="R130" s="1">
        <f t="shared" ref="R130:R207" si="39">P130+Q130</f>
        <v>11</v>
      </c>
      <c r="S130" s="1">
        <f t="shared" ref="S130:S207" si="40">ROUND((R130-4) / 2, 0)</f>
        <v>4</v>
      </c>
      <c r="T130" s="1" t="str">
        <f t="shared" si="23"/>
        <v>rock</v>
      </c>
      <c r="U130" s="6" t="s">
        <v>33</v>
      </c>
      <c r="W130" s="1" t="str">
        <f>B131</f>
        <v>Probopass</v>
      </c>
      <c r="Y130">
        <f t="shared" si="33"/>
        <v>4</v>
      </c>
      <c r="Z130" t="str">
        <f t="shared" si="34"/>
        <v>Nosepass</v>
      </c>
      <c r="AA130" s="3"/>
      <c r="AB130">
        <v>0</v>
      </c>
      <c r="AC130">
        <v>0</v>
      </c>
      <c r="AD130">
        <v>1</v>
      </c>
    </row>
    <row r="131" spans="1:30" x14ac:dyDescent="0.25">
      <c r="A131" s="1">
        <v>476</v>
      </c>
      <c r="B131" s="3" t="s">
        <v>499</v>
      </c>
      <c r="C131" s="6" t="s">
        <v>97</v>
      </c>
      <c r="D131" s="6" t="s">
        <v>105</v>
      </c>
      <c r="E131" s="1">
        <v>60</v>
      </c>
      <c r="F131" s="1">
        <v>55</v>
      </c>
      <c r="G131" s="1">
        <v>145</v>
      </c>
      <c r="H131" s="1">
        <v>75</v>
      </c>
      <c r="I131" s="1">
        <v>150</v>
      </c>
      <c r="J131" s="1">
        <v>40</v>
      </c>
      <c r="K131" s="1" t="s">
        <v>887</v>
      </c>
      <c r="L131" s="3" t="s">
        <v>773</v>
      </c>
      <c r="M131" s="3" t="s">
        <v>752</v>
      </c>
      <c r="N131" s="5">
        <f t="shared" si="37"/>
        <v>5.9</v>
      </c>
      <c r="O131" s="5">
        <f t="shared" si="38"/>
        <v>10.375</v>
      </c>
      <c r="P131" s="1">
        <f t="shared" si="35"/>
        <v>6</v>
      </c>
      <c r="Q131" s="1">
        <f t="shared" si="36"/>
        <v>10</v>
      </c>
      <c r="R131" s="1">
        <f t="shared" si="39"/>
        <v>16</v>
      </c>
      <c r="S131" s="1">
        <f t="shared" si="40"/>
        <v>6</v>
      </c>
      <c r="T131" s="1" t="str">
        <f t="shared" ref="T131:T209" si="41">C131</f>
        <v>rock</v>
      </c>
      <c r="U131" s="1" t="str">
        <f t="shared" ref="U131:U209" si="42">IF(D131 = 0, "", D131)</f>
        <v>steel</v>
      </c>
      <c r="V131" s="1" t="s">
        <v>47</v>
      </c>
      <c r="Z131" t="str">
        <f t="shared" si="34"/>
        <v>Probopass</v>
      </c>
      <c r="AA131" s="3"/>
      <c r="AB131">
        <v>0</v>
      </c>
      <c r="AC131">
        <v>0</v>
      </c>
      <c r="AD131">
        <v>2</v>
      </c>
    </row>
    <row r="132" spans="1:30" x14ac:dyDescent="0.25">
      <c r="A132" s="1">
        <v>355</v>
      </c>
      <c r="B132" s="3" t="s">
        <v>381</v>
      </c>
      <c r="C132" s="6" t="s">
        <v>117</v>
      </c>
      <c r="E132" s="1">
        <v>20</v>
      </c>
      <c r="F132" s="1">
        <v>40</v>
      </c>
      <c r="G132" s="1">
        <v>90</v>
      </c>
      <c r="H132" s="1">
        <v>30</v>
      </c>
      <c r="I132" s="1">
        <v>90</v>
      </c>
      <c r="J132" s="1">
        <v>25</v>
      </c>
      <c r="K132" s="1" t="s">
        <v>888</v>
      </c>
      <c r="L132" s="1" t="s">
        <v>759</v>
      </c>
      <c r="M132" s="1" t="s">
        <v>752</v>
      </c>
      <c r="N132" s="5">
        <f t="shared" si="37"/>
        <v>3.3</v>
      </c>
      <c r="O132" s="5">
        <f t="shared" si="38"/>
        <v>5.5</v>
      </c>
      <c r="P132" s="1">
        <f t="shared" si="35"/>
        <v>3</v>
      </c>
      <c r="Q132" s="1">
        <f t="shared" si="36"/>
        <v>6</v>
      </c>
      <c r="R132" s="1">
        <f t="shared" si="39"/>
        <v>9</v>
      </c>
      <c r="S132" s="1">
        <f t="shared" si="40"/>
        <v>3</v>
      </c>
      <c r="T132" s="1" t="str">
        <f t="shared" si="41"/>
        <v>ghost</v>
      </c>
      <c r="U132" s="6" t="s">
        <v>17</v>
      </c>
      <c r="W132" s="1" t="str">
        <f>B133</f>
        <v>Dusclops</v>
      </c>
      <c r="Y132">
        <f t="shared" si="33"/>
        <v>3</v>
      </c>
      <c r="Z132" t="str">
        <f t="shared" si="34"/>
        <v>Duskull</v>
      </c>
      <c r="AA132" s="3"/>
      <c r="AB132">
        <v>0</v>
      </c>
      <c r="AC132">
        <v>0</v>
      </c>
      <c r="AD132">
        <v>1</v>
      </c>
    </row>
    <row r="133" spans="1:30" x14ac:dyDescent="0.25">
      <c r="A133" s="1">
        <v>356</v>
      </c>
      <c r="B133" s="3" t="s">
        <v>382</v>
      </c>
      <c r="C133" s="6" t="s">
        <v>117</v>
      </c>
      <c r="E133" s="1">
        <v>40</v>
      </c>
      <c r="F133" s="1">
        <v>70</v>
      </c>
      <c r="G133" s="1">
        <v>130</v>
      </c>
      <c r="H133" s="1">
        <v>60</v>
      </c>
      <c r="I133" s="1">
        <v>130</v>
      </c>
      <c r="J133" s="1">
        <v>25</v>
      </c>
      <c r="K133" s="1" t="s">
        <v>889</v>
      </c>
      <c r="L133" s="1" t="s">
        <v>759</v>
      </c>
      <c r="M133" s="1" t="s">
        <v>752</v>
      </c>
      <c r="N133" s="5">
        <f t="shared" si="37"/>
        <v>5.0999999999999996</v>
      </c>
      <c r="O133" s="5">
        <f t="shared" si="38"/>
        <v>8.5</v>
      </c>
      <c r="P133" s="1">
        <f t="shared" si="35"/>
        <v>5</v>
      </c>
      <c r="Q133" s="1">
        <f t="shared" si="36"/>
        <v>9</v>
      </c>
      <c r="R133" s="1">
        <f t="shared" si="39"/>
        <v>14</v>
      </c>
      <c r="S133" s="1">
        <f t="shared" si="40"/>
        <v>5</v>
      </c>
      <c r="T133" s="1" t="str">
        <f t="shared" si="41"/>
        <v>ghost</v>
      </c>
      <c r="U133" s="1" t="s">
        <v>77</v>
      </c>
      <c r="W133" s="1" t="str">
        <f>B134</f>
        <v>Dusknoir</v>
      </c>
      <c r="Y133">
        <f t="shared" si="33"/>
        <v>5</v>
      </c>
      <c r="Z133" t="str">
        <f t="shared" si="34"/>
        <v>Dusclops</v>
      </c>
      <c r="AA133" s="3"/>
      <c r="AB133">
        <v>0</v>
      </c>
      <c r="AC133">
        <v>0</v>
      </c>
      <c r="AD133">
        <v>2</v>
      </c>
    </row>
    <row r="134" spans="1:30" x14ac:dyDescent="0.25">
      <c r="A134" s="1">
        <v>477</v>
      </c>
      <c r="B134" s="3" t="s">
        <v>500</v>
      </c>
      <c r="C134" s="6" t="s">
        <v>117</v>
      </c>
      <c r="E134" s="1">
        <v>45</v>
      </c>
      <c r="F134" s="1">
        <v>100</v>
      </c>
      <c r="G134" s="1">
        <v>135</v>
      </c>
      <c r="H134" s="1">
        <v>65</v>
      </c>
      <c r="I134" s="1">
        <v>135</v>
      </c>
      <c r="J134" s="1">
        <v>45</v>
      </c>
      <c r="K134" s="1" t="s">
        <v>890</v>
      </c>
      <c r="L134" s="1" t="s">
        <v>759</v>
      </c>
      <c r="M134" s="1" t="s">
        <v>752</v>
      </c>
      <c r="N134" s="5">
        <f t="shared" si="37"/>
        <v>7.45</v>
      </c>
      <c r="O134" s="5">
        <f t="shared" si="38"/>
        <v>9</v>
      </c>
      <c r="P134" s="2">
        <v>8</v>
      </c>
      <c r="Q134" s="2">
        <v>10</v>
      </c>
      <c r="R134" s="1">
        <f t="shared" si="39"/>
        <v>18</v>
      </c>
      <c r="S134" s="1">
        <f t="shared" si="40"/>
        <v>7</v>
      </c>
      <c r="T134" s="1" t="str">
        <f t="shared" si="41"/>
        <v>ghost</v>
      </c>
      <c r="U134" s="1" t="s">
        <v>47</v>
      </c>
      <c r="V134" s="1" t="s">
        <v>77</v>
      </c>
      <c r="Z134" t="str">
        <f t="shared" si="34"/>
        <v>Dusknoir</v>
      </c>
      <c r="AA134" s="3"/>
      <c r="AB134">
        <v>0</v>
      </c>
      <c r="AC134">
        <v>0</v>
      </c>
      <c r="AD134">
        <v>3</v>
      </c>
    </row>
    <row r="135" spans="1:30" x14ac:dyDescent="0.25">
      <c r="A135" s="1">
        <v>361</v>
      </c>
      <c r="B135" s="3" t="s">
        <v>387</v>
      </c>
      <c r="C135" s="6" t="s">
        <v>48</v>
      </c>
      <c r="E135" s="1">
        <v>50</v>
      </c>
      <c r="F135" s="1">
        <v>50</v>
      </c>
      <c r="G135" s="1">
        <v>50</v>
      </c>
      <c r="H135" s="1">
        <v>50</v>
      </c>
      <c r="I135" s="1">
        <v>50</v>
      </c>
      <c r="J135" s="1">
        <v>50</v>
      </c>
      <c r="K135" s="1" t="s">
        <v>891</v>
      </c>
      <c r="L135" s="1" t="s">
        <v>759</v>
      </c>
      <c r="M135" s="1" t="s">
        <v>752</v>
      </c>
      <c r="N135" s="5">
        <f t="shared" si="37"/>
        <v>5</v>
      </c>
      <c r="O135" s="5">
        <f t="shared" si="38"/>
        <v>5</v>
      </c>
      <c r="P135" s="1">
        <f t="shared" si="35"/>
        <v>5</v>
      </c>
      <c r="Q135" s="1">
        <f t="shared" si="36"/>
        <v>5</v>
      </c>
      <c r="R135" s="1">
        <f t="shared" si="39"/>
        <v>10</v>
      </c>
      <c r="S135" s="1">
        <f t="shared" si="40"/>
        <v>3</v>
      </c>
      <c r="T135" s="1" t="str">
        <f t="shared" si="41"/>
        <v>ice</v>
      </c>
      <c r="U135" s="6" t="s">
        <v>33</v>
      </c>
      <c r="W135" s="1" t="s">
        <v>916</v>
      </c>
      <c r="X135" s="1" t="s">
        <v>917</v>
      </c>
      <c r="Y135">
        <f t="shared" si="33"/>
        <v>5</v>
      </c>
      <c r="Z135" t="str">
        <f t="shared" si="34"/>
        <v>Snorunt</v>
      </c>
      <c r="AA135" s="3"/>
      <c r="AB135">
        <v>0</v>
      </c>
      <c r="AC135">
        <v>0</v>
      </c>
      <c r="AD135">
        <v>1</v>
      </c>
    </row>
    <row r="136" spans="1:30" x14ac:dyDescent="0.25">
      <c r="A136" s="1">
        <v>362</v>
      </c>
      <c r="B136" s="3" t="s">
        <v>388</v>
      </c>
      <c r="C136" s="6" t="s">
        <v>48</v>
      </c>
      <c r="E136" s="1">
        <v>80</v>
      </c>
      <c r="F136" s="1">
        <v>80</v>
      </c>
      <c r="G136" s="1">
        <v>80</v>
      </c>
      <c r="H136" s="1">
        <v>80</v>
      </c>
      <c r="I136" s="1">
        <v>80</v>
      </c>
      <c r="J136" s="1">
        <v>80</v>
      </c>
      <c r="K136" s="1" t="s">
        <v>892</v>
      </c>
      <c r="L136" s="1" t="s">
        <v>759</v>
      </c>
      <c r="M136" s="1" t="s">
        <v>752</v>
      </c>
      <c r="N136" s="5">
        <f t="shared" si="37"/>
        <v>8</v>
      </c>
      <c r="O136" s="5">
        <f t="shared" si="38"/>
        <v>8</v>
      </c>
      <c r="P136" s="1">
        <f t="shared" si="35"/>
        <v>8</v>
      </c>
      <c r="Q136" s="1">
        <f t="shared" si="36"/>
        <v>8</v>
      </c>
      <c r="R136" s="1">
        <f t="shared" si="39"/>
        <v>16</v>
      </c>
      <c r="S136" s="1">
        <f t="shared" si="40"/>
        <v>6</v>
      </c>
      <c r="T136" s="1" t="str">
        <f t="shared" si="41"/>
        <v>ice</v>
      </c>
      <c r="U136" s="1" t="s">
        <v>37</v>
      </c>
      <c r="V136" s="1" t="s">
        <v>47</v>
      </c>
      <c r="Z136" t="str">
        <f t="shared" si="34"/>
        <v>Glalie</v>
      </c>
      <c r="AA136" s="3"/>
      <c r="AB136">
        <v>0</v>
      </c>
      <c r="AC136">
        <v>0</v>
      </c>
      <c r="AD136">
        <v>2</v>
      </c>
    </row>
    <row r="137" spans="1:30" x14ac:dyDescent="0.25">
      <c r="A137" s="1">
        <v>478</v>
      </c>
      <c r="B137" s="3" t="s">
        <v>501</v>
      </c>
      <c r="C137" s="6" t="s">
        <v>48</v>
      </c>
      <c r="D137" s="6" t="s">
        <v>117</v>
      </c>
      <c r="E137" s="1">
        <v>70</v>
      </c>
      <c r="F137" s="1">
        <v>80</v>
      </c>
      <c r="G137" s="1">
        <v>70</v>
      </c>
      <c r="H137" s="1">
        <v>80</v>
      </c>
      <c r="I137" s="1">
        <v>70</v>
      </c>
      <c r="J137" s="1">
        <v>110</v>
      </c>
      <c r="K137" s="1" t="s">
        <v>893</v>
      </c>
      <c r="L137" s="1" t="s">
        <v>759</v>
      </c>
      <c r="M137" s="1" t="s">
        <v>752</v>
      </c>
      <c r="N137" s="5">
        <f t="shared" si="37"/>
        <v>9.1999999999999993</v>
      </c>
      <c r="O137" s="5">
        <f t="shared" si="38"/>
        <v>7</v>
      </c>
      <c r="P137" s="1">
        <f t="shared" si="35"/>
        <v>9</v>
      </c>
      <c r="Q137" s="1">
        <f t="shared" si="36"/>
        <v>7</v>
      </c>
      <c r="R137" s="1">
        <f t="shared" si="39"/>
        <v>16</v>
      </c>
      <c r="S137" s="1">
        <f t="shared" si="40"/>
        <v>6</v>
      </c>
      <c r="T137" s="1" t="str">
        <f t="shared" si="41"/>
        <v>ice</v>
      </c>
      <c r="U137" s="1" t="str">
        <f t="shared" si="42"/>
        <v>ghost</v>
      </c>
      <c r="V137" s="1" t="s">
        <v>55</v>
      </c>
      <c r="Z137" t="str">
        <f t="shared" si="34"/>
        <v>Froslass</v>
      </c>
      <c r="AA137" s="3"/>
      <c r="AB137">
        <v>0</v>
      </c>
      <c r="AC137">
        <v>0</v>
      </c>
      <c r="AD137">
        <v>2</v>
      </c>
    </row>
    <row r="138" spans="1:30" x14ac:dyDescent="0.25">
      <c r="A138" s="1">
        <v>479</v>
      </c>
      <c r="B138" s="3" t="s">
        <v>502</v>
      </c>
      <c r="C138" s="7" t="s">
        <v>55</v>
      </c>
      <c r="D138" s="6" t="s">
        <v>117</v>
      </c>
      <c r="E138" s="1">
        <v>50</v>
      </c>
      <c r="F138" s="1">
        <v>65</v>
      </c>
      <c r="G138" s="1">
        <v>107</v>
      </c>
      <c r="H138" s="1">
        <v>105</v>
      </c>
      <c r="I138" s="1">
        <v>107</v>
      </c>
      <c r="J138" s="1">
        <v>86</v>
      </c>
      <c r="K138" s="4" t="s">
        <v>894</v>
      </c>
      <c r="L138" s="1" t="s">
        <v>751</v>
      </c>
      <c r="M138" s="1" t="s">
        <v>752</v>
      </c>
      <c r="N138" s="5">
        <f t="shared" si="37"/>
        <v>9.34</v>
      </c>
      <c r="O138" s="5">
        <f t="shared" si="38"/>
        <v>7.85</v>
      </c>
      <c r="P138" s="1">
        <f t="shared" si="35"/>
        <v>9</v>
      </c>
      <c r="Q138" s="1">
        <f t="shared" si="36"/>
        <v>8</v>
      </c>
      <c r="R138" s="1">
        <f t="shared" si="39"/>
        <v>17</v>
      </c>
      <c r="S138" s="1">
        <f t="shared" si="40"/>
        <v>7</v>
      </c>
      <c r="T138" s="1" t="str">
        <f t="shared" si="41"/>
        <v>fairy</v>
      </c>
      <c r="U138" s="1" t="str">
        <f t="shared" si="42"/>
        <v>ghost</v>
      </c>
      <c r="V138" s="1" t="s">
        <v>44</v>
      </c>
      <c r="Z138" t="str">
        <f t="shared" ref="Z138:Z151" si="43">B138</f>
        <v>Rotom</v>
      </c>
      <c r="AA138" s="3" t="s">
        <v>779</v>
      </c>
      <c r="AB138">
        <v>1</v>
      </c>
      <c r="AC138">
        <v>1</v>
      </c>
      <c r="AD138">
        <v>1</v>
      </c>
    </row>
    <row r="139" spans="1:30" x14ac:dyDescent="0.25">
      <c r="A139" s="1">
        <v>480</v>
      </c>
      <c r="B139" s="3" t="s">
        <v>503</v>
      </c>
      <c r="C139" s="6" t="s">
        <v>85</v>
      </c>
      <c r="D139" s="6" t="s">
        <v>48</v>
      </c>
      <c r="E139" s="1">
        <v>75</v>
      </c>
      <c r="F139" s="1">
        <v>75</v>
      </c>
      <c r="G139" s="1">
        <v>130</v>
      </c>
      <c r="H139" s="1">
        <v>75</v>
      </c>
      <c r="I139" s="1">
        <v>130</v>
      </c>
      <c r="J139" s="1">
        <v>95</v>
      </c>
      <c r="K139" s="1" t="s">
        <v>938</v>
      </c>
      <c r="L139" s="3" t="s">
        <v>978</v>
      </c>
      <c r="M139" s="1" t="s">
        <v>752</v>
      </c>
      <c r="N139" s="5">
        <f t="shared" si="37"/>
        <v>8.3000000000000007</v>
      </c>
      <c r="O139" s="5">
        <f t="shared" si="38"/>
        <v>10.25</v>
      </c>
      <c r="P139" s="3">
        <f t="shared" si="35"/>
        <v>8</v>
      </c>
      <c r="Q139" s="3">
        <f t="shared" si="36"/>
        <v>10</v>
      </c>
      <c r="R139" s="3">
        <f t="shared" si="39"/>
        <v>18</v>
      </c>
      <c r="S139" s="1">
        <f t="shared" si="40"/>
        <v>7</v>
      </c>
      <c r="T139" s="1" t="str">
        <f t="shared" si="41"/>
        <v>psychic</v>
      </c>
      <c r="U139" s="1" t="str">
        <f t="shared" si="42"/>
        <v>ice</v>
      </c>
      <c r="V139" s="1" t="s">
        <v>55</v>
      </c>
      <c r="Z139" t="str">
        <f t="shared" si="43"/>
        <v>Uxie</v>
      </c>
      <c r="AA139" s="3" t="s">
        <v>921</v>
      </c>
      <c r="AB139">
        <v>1</v>
      </c>
      <c r="AC139">
        <v>1</v>
      </c>
      <c r="AD139">
        <v>1</v>
      </c>
    </row>
    <row r="140" spans="1:30" x14ac:dyDescent="0.25">
      <c r="A140" s="1">
        <v>481</v>
      </c>
      <c r="B140" s="3" t="s">
        <v>504</v>
      </c>
      <c r="C140" s="6" t="s">
        <v>85</v>
      </c>
      <c r="D140" s="6" t="s">
        <v>44</v>
      </c>
      <c r="E140" s="1">
        <v>80</v>
      </c>
      <c r="F140" s="1">
        <v>105</v>
      </c>
      <c r="G140" s="1">
        <v>105</v>
      </c>
      <c r="H140" s="1">
        <v>105</v>
      </c>
      <c r="I140" s="1">
        <v>105</v>
      </c>
      <c r="J140" s="1">
        <v>80</v>
      </c>
      <c r="K140" s="1" t="s">
        <v>884</v>
      </c>
      <c r="L140" s="3" t="s">
        <v>978</v>
      </c>
      <c r="M140" s="1" t="s">
        <v>753</v>
      </c>
      <c r="N140" s="5">
        <f t="shared" si="37"/>
        <v>9.5</v>
      </c>
      <c r="O140" s="5">
        <f t="shared" si="38"/>
        <v>9.25</v>
      </c>
      <c r="P140" s="2">
        <v>9</v>
      </c>
      <c r="Q140" s="3">
        <f t="shared" si="36"/>
        <v>9</v>
      </c>
      <c r="R140" s="3">
        <f t="shared" si="39"/>
        <v>18</v>
      </c>
      <c r="S140" s="1">
        <f t="shared" si="40"/>
        <v>7</v>
      </c>
      <c r="T140" s="1" t="str">
        <f t="shared" si="41"/>
        <v>psychic</v>
      </c>
      <c r="U140" s="1" t="str">
        <f t="shared" si="42"/>
        <v>electric</v>
      </c>
      <c r="V140" s="1" t="s">
        <v>55</v>
      </c>
      <c r="Z140" t="str">
        <f t="shared" si="43"/>
        <v>Mesprit</v>
      </c>
      <c r="AA140" s="3" t="s">
        <v>922</v>
      </c>
      <c r="AB140">
        <v>1</v>
      </c>
      <c r="AC140">
        <v>1</v>
      </c>
      <c r="AD140">
        <v>1</v>
      </c>
    </row>
    <row r="141" spans="1:30" x14ac:dyDescent="0.25">
      <c r="A141" s="1">
        <v>482</v>
      </c>
      <c r="B141" s="3" t="s">
        <v>505</v>
      </c>
      <c r="C141" s="6" t="s">
        <v>85</v>
      </c>
      <c r="D141" s="6" t="s">
        <v>17</v>
      </c>
      <c r="E141" s="1">
        <v>75</v>
      </c>
      <c r="F141" s="1">
        <v>125</v>
      </c>
      <c r="G141" s="1">
        <v>70</v>
      </c>
      <c r="H141" s="1">
        <v>125</v>
      </c>
      <c r="I141" s="1">
        <v>70</v>
      </c>
      <c r="J141" s="1">
        <v>115</v>
      </c>
      <c r="K141" s="1" t="s">
        <v>937</v>
      </c>
      <c r="L141" s="3" t="s">
        <v>978</v>
      </c>
      <c r="M141" s="1" t="s">
        <v>755</v>
      </c>
      <c r="N141" s="5">
        <f t="shared" si="37"/>
        <v>12.1</v>
      </c>
      <c r="O141" s="5">
        <f t="shared" si="38"/>
        <v>7.25</v>
      </c>
      <c r="P141" s="2">
        <v>10</v>
      </c>
      <c r="Q141" s="2">
        <v>8</v>
      </c>
      <c r="R141" s="3">
        <f t="shared" si="39"/>
        <v>18</v>
      </c>
      <c r="S141" s="1">
        <f t="shared" si="40"/>
        <v>7</v>
      </c>
      <c r="T141" s="1" t="str">
        <f t="shared" si="41"/>
        <v>psychic</v>
      </c>
      <c r="U141" s="1" t="str">
        <f t="shared" si="42"/>
        <v>fire</v>
      </c>
      <c r="V141" s="1" t="s">
        <v>55</v>
      </c>
      <c r="Z141" t="str">
        <f t="shared" si="43"/>
        <v>Azelf</v>
      </c>
      <c r="AA141" s="3" t="s">
        <v>920</v>
      </c>
      <c r="AB141">
        <v>1</v>
      </c>
      <c r="AC141">
        <v>1</v>
      </c>
      <c r="AD141">
        <v>1</v>
      </c>
    </row>
    <row r="142" spans="1:30" x14ac:dyDescent="0.25">
      <c r="A142" s="1">
        <v>483</v>
      </c>
      <c r="B142" s="1" t="s">
        <v>506</v>
      </c>
      <c r="C142" s="6" t="s">
        <v>105</v>
      </c>
      <c r="D142" s="6" t="s">
        <v>173</v>
      </c>
      <c r="E142" s="1">
        <v>100</v>
      </c>
      <c r="F142" s="1">
        <v>120</v>
      </c>
      <c r="G142" s="1">
        <v>120</v>
      </c>
      <c r="H142" s="1">
        <v>150</v>
      </c>
      <c r="I142" s="1">
        <v>100</v>
      </c>
      <c r="J142" s="1">
        <v>90</v>
      </c>
      <c r="K142" s="1" t="s">
        <v>936</v>
      </c>
      <c r="L142" s="3" t="s">
        <v>941</v>
      </c>
      <c r="N142" s="5">
        <f t="shared" si="37"/>
        <v>12.3</v>
      </c>
      <c r="O142" s="5">
        <f t="shared" si="38"/>
        <v>10.5</v>
      </c>
      <c r="P142" s="1">
        <f t="shared" si="35"/>
        <v>12</v>
      </c>
      <c r="Q142" s="1">
        <f t="shared" si="35"/>
        <v>11</v>
      </c>
      <c r="R142" s="1">
        <f t="shared" si="39"/>
        <v>23</v>
      </c>
      <c r="S142" s="1">
        <f t="shared" si="40"/>
        <v>10</v>
      </c>
      <c r="T142" s="1" t="str">
        <f t="shared" si="41"/>
        <v>steel</v>
      </c>
      <c r="U142" s="1" t="str">
        <f t="shared" si="42"/>
        <v>dragon</v>
      </c>
      <c r="V142" s="1" t="s">
        <v>17</v>
      </c>
      <c r="Z142" t="str">
        <f t="shared" si="43"/>
        <v>Dialga</v>
      </c>
      <c r="AB142">
        <v>0</v>
      </c>
      <c r="AC142">
        <v>1</v>
      </c>
      <c r="AD142">
        <v>1</v>
      </c>
    </row>
    <row r="143" spans="1:30" x14ac:dyDescent="0.25">
      <c r="A143" s="1">
        <v>484</v>
      </c>
      <c r="B143" s="1" t="s">
        <v>507</v>
      </c>
      <c r="C143" s="6" t="s">
        <v>22</v>
      </c>
      <c r="D143" s="6" t="s">
        <v>173</v>
      </c>
      <c r="E143" s="1">
        <v>90</v>
      </c>
      <c r="F143" s="1">
        <v>120</v>
      </c>
      <c r="G143" s="1">
        <v>100</v>
      </c>
      <c r="H143" s="1">
        <v>150</v>
      </c>
      <c r="I143" s="1">
        <v>120</v>
      </c>
      <c r="J143" s="1">
        <v>100</v>
      </c>
      <c r="K143" s="1" t="s">
        <v>935</v>
      </c>
      <c r="L143" s="3" t="s">
        <v>941</v>
      </c>
      <c r="N143" s="5">
        <f t="shared" si="37"/>
        <v>12.7</v>
      </c>
      <c r="O143" s="5">
        <f t="shared" si="38"/>
        <v>10</v>
      </c>
      <c r="P143" s="1">
        <f t="shared" si="35"/>
        <v>13</v>
      </c>
      <c r="Q143" s="1">
        <f t="shared" si="35"/>
        <v>10</v>
      </c>
      <c r="R143" s="1">
        <f t="shared" si="39"/>
        <v>23</v>
      </c>
      <c r="S143" s="1">
        <f t="shared" si="40"/>
        <v>10</v>
      </c>
      <c r="T143" s="1" t="str">
        <f t="shared" si="41"/>
        <v>water</v>
      </c>
      <c r="U143" s="1" t="str">
        <f t="shared" si="42"/>
        <v>dragon</v>
      </c>
      <c r="V143" s="1" t="s">
        <v>44</v>
      </c>
      <c r="Z143" t="str">
        <f t="shared" si="43"/>
        <v>Palkia</v>
      </c>
      <c r="AB143">
        <v>0</v>
      </c>
      <c r="AC143">
        <v>1</v>
      </c>
      <c r="AD143">
        <v>1</v>
      </c>
    </row>
    <row r="144" spans="1:30" x14ac:dyDescent="0.25">
      <c r="A144" s="1">
        <v>485</v>
      </c>
      <c r="B144" s="1" t="s">
        <v>508</v>
      </c>
      <c r="C144" s="6" t="s">
        <v>17</v>
      </c>
      <c r="D144" s="6" t="s">
        <v>105</v>
      </c>
      <c r="E144" s="1">
        <v>91</v>
      </c>
      <c r="F144" s="1">
        <v>90</v>
      </c>
      <c r="G144" s="1">
        <v>106</v>
      </c>
      <c r="H144" s="1">
        <v>130</v>
      </c>
      <c r="I144" s="1">
        <v>106</v>
      </c>
      <c r="J144" s="1">
        <v>77</v>
      </c>
      <c r="K144" s="1" t="s">
        <v>934</v>
      </c>
      <c r="L144" s="3" t="s">
        <v>759</v>
      </c>
      <c r="M144" s="3" t="s">
        <v>755</v>
      </c>
      <c r="N144" s="5">
        <f t="shared" si="37"/>
        <v>10.48</v>
      </c>
      <c r="O144" s="5">
        <f t="shared" si="38"/>
        <v>9.85</v>
      </c>
      <c r="P144" s="1">
        <f t="shared" si="35"/>
        <v>10</v>
      </c>
      <c r="Q144" s="1">
        <f t="shared" si="36"/>
        <v>10</v>
      </c>
      <c r="R144" s="1">
        <f t="shared" si="39"/>
        <v>20</v>
      </c>
      <c r="S144" s="1">
        <f t="shared" si="40"/>
        <v>8</v>
      </c>
      <c r="T144" s="1" t="str">
        <f t="shared" si="41"/>
        <v>fire</v>
      </c>
      <c r="U144" s="1" t="str">
        <f t="shared" si="42"/>
        <v>steel</v>
      </c>
      <c r="V144" s="1" t="s">
        <v>47</v>
      </c>
      <c r="Z144" t="str">
        <f t="shared" si="43"/>
        <v>Heatran</v>
      </c>
      <c r="AB144">
        <v>0</v>
      </c>
      <c r="AC144">
        <v>1</v>
      </c>
      <c r="AD144">
        <v>1</v>
      </c>
    </row>
    <row r="145" spans="1:30" x14ac:dyDescent="0.25">
      <c r="A145" s="1">
        <v>486</v>
      </c>
      <c r="B145" s="1" t="s">
        <v>509</v>
      </c>
      <c r="C145" s="6" t="s">
        <v>33</v>
      </c>
      <c r="E145" s="1">
        <v>110</v>
      </c>
      <c r="F145" s="1">
        <v>160</v>
      </c>
      <c r="G145" s="1">
        <v>110</v>
      </c>
      <c r="H145" s="1">
        <v>80</v>
      </c>
      <c r="I145" s="1">
        <v>110</v>
      </c>
      <c r="J145" s="1">
        <v>100</v>
      </c>
      <c r="K145" s="1" t="s">
        <v>933</v>
      </c>
      <c r="L145" s="3" t="s">
        <v>754</v>
      </c>
      <c r="M145" s="3" t="s">
        <v>752</v>
      </c>
      <c r="N145" s="5">
        <f t="shared" si="37"/>
        <v>12.8</v>
      </c>
      <c r="O145" s="5">
        <f t="shared" si="38"/>
        <v>11</v>
      </c>
      <c r="P145" s="1">
        <f t="shared" si="35"/>
        <v>13</v>
      </c>
      <c r="Q145" s="1">
        <f t="shared" si="36"/>
        <v>11</v>
      </c>
      <c r="R145" s="1">
        <f t="shared" si="39"/>
        <v>24</v>
      </c>
      <c r="S145" s="1">
        <f t="shared" si="40"/>
        <v>10</v>
      </c>
      <c r="T145" s="1" t="str">
        <f t="shared" si="41"/>
        <v>normal</v>
      </c>
      <c r="U145" s="1" t="s">
        <v>47</v>
      </c>
      <c r="V145" s="1" t="s">
        <v>48</v>
      </c>
      <c r="Z145" t="str">
        <f t="shared" si="43"/>
        <v>Regigigas</v>
      </c>
      <c r="AA145" s="1" t="s">
        <v>780</v>
      </c>
      <c r="AB145">
        <v>1</v>
      </c>
      <c r="AC145">
        <v>1</v>
      </c>
      <c r="AD145">
        <v>1</v>
      </c>
    </row>
    <row r="146" spans="1:30" x14ac:dyDescent="0.25">
      <c r="A146" s="1">
        <v>487</v>
      </c>
      <c r="B146" s="1" t="s">
        <v>510</v>
      </c>
      <c r="C146" s="6" t="s">
        <v>117</v>
      </c>
      <c r="D146" s="6" t="s">
        <v>173</v>
      </c>
      <c r="E146" s="1">
        <v>150</v>
      </c>
      <c r="F146" s="1">
        <v>120</v>
      </c>
      <c r="G146" s="1">
        <v>100</v>
      </c>
      <c r="H146" s="1">
        <v>120</v>
      </c>
      <c r="I146" s="1">
        <v>100</v>
      </c>
      <c r="J146" s="1">
        <v>90</v>
      </c>
      <c r="K146" s="1" t="s">
        <v>932</v>
      </c>
      <c r="L146" s="3" t="s">
        <v>941</v>
      </c>
      <c r="N146" s="5">
        <f t="shared" si="37"/>
        <v>10.8</v>
      </c>
      <c r="O146" s="5">
        <f t="shared" si="38"/>
        <v>12.5</v>
      </c>
      <c r="P146" s="1">
        <f t="shared" si="35"/>
        <v>11</v>
      </c>
      <c r="Q146" s="2">
        <v>12</v>
      </c>
      <c r="R146" s="1">
        <f t="shared" si="39"/>
        <v>23</v>
      </c>
      <c r="S146" s="1">
        <f t="shared" si="40"/>
        <v>10</v>
      </c>
      <c r="T146" s="1" t="str">
        <f t="shared" si="41"/>
        <v>ghost</v>
      </c>
      <c r="U146" s="1" t="str">
        <f t="shared" si="42"/>
        <v>dragon</v>
      </c>
      <c r="V146" s="1" t="s">
        <v>77</v>
      </c>
      <c r="Z146" t="str">
        <f t="shared" si="43"/>
        <v>Giratina</v>
      </c>
      <c r="AB146">
        <v>0</v>
      </c>
      <c r="AC146">
        <v>1</v>
      </c>
      <c r="AD146">
        <v>1</v>
      </c>
    </row>
    <row r="147" spans="1:30" x14ac:dyDescent="0.25">
      <c r="A147" s="1">
        <v>488</v>
      </c>
      <c r="B147" s="1" t="s">
        <v>511</v>
      </c>
      <c r="C147" s="6" t="s">
        <v>85</v>
      </c>
      <c r="E147" s="1">
        <v>120</v>
      </c>
      <c r="F147" s="1">
        <v>70</v>
      </c>
      <c r="G147" s="1">
        <v>120</v>
      </c>
      <c r="H147" s="1">
        <v>75</v>
      </c>
      <c r="I147" s="1">
        <v>130</v>
      </c>
      <c r="J147" s="1">
        <v>85</v>
      </c>
      <c r="K147" s="1" t="s">
        <v>931</v>
      </c>
      <c r="L147" s="3" t="s">
        <v>751</v>
      </c>
      <c r="M147" s="3" t="s">
        <v>752</v>
      </c>
      <c r="N147" s="5">
        <f t="shared" si="37"/>
        <v>7.85</v>
      </c>
      <c r="O147" s="5">
        <f t="shared" si="38"/>
        <v>12.25</v>
      </c>
      <c r="P147" s="1">
        <f t="shared" si="35"/>
        <v>8</v>
      </c>
      <c r="Q147" s="2">
        <v>13</v>
      </c>
      <c r="R147" s="1">
        <f t="shared" si="39"/>
        <v>21</v>
      </c>
      <c r="S147" s="1">
        <f t="shared" si="40"/>
        <v>9</v>
      </c>
      <c r="T147" s="1" t="str">
        <f t="shared" si="41"/>
        <v>psychic</v>
      </c>
      <c r="U147" s="1" t="s">
        <v>55</v>
      </c>
      <c r="V147" s="1" t="s">
        <v>13</v>
      </c>
      <c r="Z147" t="str">
        <f t="shared" si="43"/>
        <v>Cresselia</v>
      </c>
      <c r="AB147">
        <v>1</v>
      </c>
      <c r="AC147">
        <v>1</v>
      </c>
      <c r="AD147">
        <v>1</v>
      </c>
    </row>
    <row r="148" spans="1:30" x14ac:dyDescent="0.25">
      <c r="A148" s="1">
        <v>489</v>
      </c>
      <c r="B148" s="1" t="s">
        <v>512</v>
      </c>
      <c r="C148" s="6" t="s">
        <v>22</v>
      </c>
      <c r="E148" s="1">
        <v>80</v>
      </c>
      <c r="F148" s="1">
        <v>80</v>
      </c>
      <c r="G148" s="1">
        <v>80</v>
      </c>
      <c r="H148" s="1">
        <v>80</v>
      </c>
      <c r="I148" s="1">
        <v>80</v>
      </c>
      <c r="J148" s="1">
        <v>80</v>
      </c>
      <c r="K148" s="1" t="s">
        <v>930</v>
      </c>
      <c r="L148" s="1" t="s">
        <v>756</v>
      </c>
      <c r="M148" s="1" t="s">
        <v>755</v>
      </c>
      <c r="N148" s="5">
        <f t="shared" si="37"/>
        <v>8</v>
      </c>
      <c r="O148" s="5">
        <f t="shared" si="38"/>
        <v>8</v>
      </c>
      <c r="P148" s="1">
        <f t="shared" si="35"/>
        <v>8</v>
      </c>
      <c r="Q148" s="1">
        <f t="shared" ref="Q148:Q209" si="44">ROUND(O148, 0)</f>
        <v>8</v>
      </c>
      <c r="R148" s="1">
        <f t="shared" si="39"/>
        <v>16</v>
      </c>
      <c r="S148" s="1">
        <f t="shared" si="40"/>
        <v>6</v>
      </c>
      <c r="T148" s="1" t="str">
        <f t="shared" si="41"/>
        <v>water</v>
      </c>
      <c r="U148" s="6" t="s">
        <v>33</v>
      </c>
      <c r="V148" s="1" t="s">
        <v>55</v>
      </c>
      <c r="Z148" t="str">
        <f t="shared" si="43"/>
        <v>Phione</v>
      </c>
      <c r="AB148">
        <v>0</v>
      </c>
      <c r="AC148">
        <v>0</v>
      </c>
      <c r="AD148">
        <v>1</v>
      </c>
    </row>
    <row r="149" spans="1:30" x14ac:dyDescent="0.25">
      <c r="A149" s="1">
        <v>490</v>
      </c>
      <c r="B149" s="1" t="s">
        <v>513</v>
      </c>
      <c r="C149" s="6" t="s">
        <v>22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 t="s">
        <v>929</v>
      </c>
      <c r="L149" s="3" t="s">
        <v>756</v>
      </c>
      <c r="M149" s="3" t="s">
        <v>752</v>
      </c>
      <c r="N149" s="5">
        <f t="shared" si="37"/>
        <v>10</v>
      </c>
      <c r="O149" s="5">
        <f t="shared" si="38"/>
        <v>10</v>
      </c>
      <c r="P149" s="1">
        <f t="shared" si="35"/>
        <v>10</v>
      </c>
      <c r="Q149" s="1">
        <f t="shared" si="44"/>
        <v>10</v>
      </c>
      <c r="R149" s="1">
        <f t="shared" si="39"/>
        <v>20</v>
      </c>
      <c r="S149" s="1">
        <f t="shared" si="40"/>
        <v>8</v>
      </c>
      <c r="T149" s="1" t="str">
        <f t="shared" si="41"/>
        <v>water</v>
      </c>
      <c r="U149" s="1" t="s">
        <v>12</v>
      </c>
      <c r="V149" s="1" t="s">
        <v>85</v>
      </c>
      <c r="Z149" t="str">
        <f t="shared" si="43"/>
        <v>Manaphy</v>
      </c>
      <c r="AB149">
        <v>1</v>
      </c>
      <c r="AC149">
        <v>1</v>
      </c>
      <c r="AD149">
        <v>1</v>
      </c>
    </row>
    <row r="150" spans="1:30" x14ac:dyDescent="0.25">
      <c r="A150" s="1">
        <v>491</v>
      </c>
      <c r="B150" s="1" t="s">
        <v>514</v>
      </c>
      <c r="C150" s="6" t="s">
        <v>37</v>
      </c>
      <c r="E150" s="1">
        <v>70</v>
      </c>
      <c r="F150" s="1">
        <v>90</v>
      </c>
      <c r="G150" s="1">
        <v>90</v>
      </c>
      <c r="H150" s="1">
        <v>135</v>
      </c>
      <c r="I150" s="1">
        <v>90</v>
      </c>
      <c r="J150" s="1">
        <v>125</v>
      </c>
      <c r="K150" s="1" t="s">
        <v>928</v>
      </c>
      <c r="L150" s="3" t="s">
        <v>751</v>
      </c>
      <c r="M150" s="3" t="s">
        <v>752</v>
      </c>
      <c r="N150" s="5">
        <f t="shared" si="37"/>
        <v>12.65</v>
      </c>
      <c r="O150" s="5">
        <f t="shared" si="38"/>
        <v>8</v>
      </c>
      <c r="P150" s="1">
        <f t="shared" si="35"/>
        <v>13</v>
      </c>
      <c r="Q150" s="1">
        <f t="shared" si="44"/>
        <v>8</v>
      </c>
      <c r="R150" s="1">
        <f t="shared" si="39"/>
        <v>21</v>
      </c>
      <c r="S150" s="1">
        <f t="shared" si="40"/>
        <v>9</v>
      </c>
      <c r="T150" s="1" t="str">
        <f t="shared" si="41"/>
        <v>dark</v>
      </c>
      <c r="U150" s="1" t="s">
        <v>77</v>
      </c>
      <c r="V150" s="1" t="s">
        <v>48</v>
      </c>
      <c r="Z150" t="str">
        <f t="shared" si="43"/>
        <v>Darkrai</v>
      </c>
      <c r="AB150">
        <v>1</v>
      </c>
      <c r="AC150">
        <v>1</v>
      </c>
      <c r="AD150">
        <v>1</v>
      </c>
    </row>
    <row r="151" spans="1:30" x14ac:dyDescent="0.25">
      <c r="A151" s="1">
        <v>492</v>
      </c>
      <c r="B151" s="1" t="s">
        <v>515</v>
      </c>
      <c r="C151" s="6" t="s">
        <v>12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 t="s">
        <v>927</v>
      </c>
      <c r="L151" s="3" t="s">
        <v>754</v>
      </c>
      <c r="M151" s="3" t="s">
        <v>755</v>
      </c>
      <c r="N151" s="5">
        <f t="shared" si="37"/>
        <v>10</v>
      </c>
      <c r="O151" s="5">
        <f t="shared" si="38"/>
        <v>10</v>
      </c>
      <c r="P151" s="1">
        <f t="shared" si="35"/>
        <v>10</v>
      </c>
      <c r="Q151" s="1">
        <f t="shared" si="44"/>
        <v>10</v>
      </c>
      <c r="R151" s="1">
        <f t="shared" si="39"/>
        <v>20</v>
      </c>
      <c r="S151" s="1">
        <f t="shared" si="40"/>
        <v>8</v>
      </c>
      <c r="T151" s="1" t="str">
        <f t="shared" si="41"/>
        <v>grass</v>
      </c>
      <c r="U151" s="1" t="s">
        <v>47</v>
      </c>
      <c r="V151" s="1" t="s">
        <v>85</v>
      </c>
      <c r="Z151" t="str">
        <f t="shared" si="43"/>
        <v>Shaymin</v>
      </c>
      <c r="AB151">
        <v>0</v>
      </c>
      <c r="AC151">
        <v>1</v>
      </c>
      <c r="AD151">
        <v>1</v>
      </c>
    </row>
    <row r="152" spans="1:30" x14ac:dyDescent="0.25">
      <c r="A152" s="1">
        <v>493</v>
      </c>
      <c r="B152" s="1" t="s">
        <v>516</v>
      </c>
      <c r="C152" s="6" t="s">
        <v>33</v>
      </c>
      <c r="E152" s="1">
        <v>120</v>
      </c>
      <c r="F152" s="1">
        <v>120</v>
      </c>
      <c r="G152" s="1">
        <v>120</v>
      </c>
      <c r="H152" s="1">
        <v>120</v>
      </c>
      <c r="I152" s="1">
        <v>120</v>
      </c>
      <c r="J152" s="1">
        <v>120</v>
      </c>
      <c r="K152" s="1" t="s">
        <v>926</v>
      </c>
      <c r="L152" s="3" t="s">
        <v>942</v>
      </c>
      <c r="N152" s="5">
        <f t="shared" ref="N152:N163" si="45">(0.4*J152 + 0.5*MAX(F152,H152)+0.1*MIN(F152,H152)) / 10</f>
        <v>12</v>
      </c>
      <c r="O152" s="5">
        <f t="shared" ref="O152:O163" si="46">(0.5*E152 + 0.25*G152 + 0.25*I152)/10</f>
        <v>12</v>
      </c>
      <c r="P152" s="1">
        <f t="shared" ref="P152:P163" si="47">ROUND(N152, 0)</f>
        <v>12</v>
      </c>
      <c r="Q152" s="1">
        <f t="shared" ref="Q152:Q163" si="48">ROUND(O152, 0)</f>
        <v>12</v>
      </c>
      <c r="R152" s="1">
        <f t="shared" ref="R152:R163" si="49">P152+Q152</f>
        <v>24</v>
      </c>
      <c r="S152" s="1">
        <f t="shared" ref="S152:S163" si="50">ROUND((R152-4) / 2, 0)</f>
        <v>10</v>
      </c>
      <c r="T152" s="1" t="str">
        <f t="shared" ref="T152:T163" si="51">C152</f>
        <v>normal</v>
      </c>
      <c r="U152" s="1" t="s">
        <v>117</v>
      </c>
      <c r="V152" s="1" t="s">
        <v>47</v>
      </c>
      <c r="Z152" t="s">
        <v>516</v>
      </c>
      <c r="AA152" s="1" t="s">
        <v>943</v>
      </c>
      <c r="AB152">
        <v>0</v>
      </c>
      <c r="AC152">
        <v>1</v>
      </c>
      <c r="AD152">
        <v>1</v>
      </c>
    </row>
    <row r="153" spans="1:30" x14ac:dyDescent="0.25">
      <c r="A153" s="1">
        <v>493</v>
      </c>
      <c r="B153" s="1" t="s">
        <v>516</v>
      </c>
      <c r="C153" s="6" t="s">
        <v>17</v>
      </c>
      <c r="E153" s="1">
        <v>120</v>
      </c>
      <c r="F153" s="1">
        <v>120</v>
      </c>
      <c r="G153" s="1">
        <v>120</v>
      </c>
      <c r="H153" s="1">
        <v>120</v>
      </c>
      <c r="I153" s="1">
        <v>120</v>
      </c>
      <c r="J153" s="1">
        <v>120</v>
      </c>
      <c r="K153" s="1" t="s">
        <v>926</v>
      </c>
      <c r="L153" s="3" t="s">
        <v>942</v>
      </c>
      <c r="N153" s="5">
        <f t="shared" si="45"/>
        <v>12</v>
      </c>
      <c r="O153" s="5">
        <f t="shared" si="46"/>
        <v>12</v>
      </c>
      <c r="P153" s="1">
        <f t="shared" si="47"/>
        <v>12</v>
      </c>
      <c r="Q153" s="1">
        <f t="shared" si="48"/>
        <v>12</v>
      </c>
      <c r="R153" s="1">
        <f t="shared" si="49"/>
        <v>24</v>
      </c>
      <c r="S153" s="1">
        <f t="shared" si="50"/>
        <v>10</v>
      </c>
      <c r="T153" s="1" t="str">
        <f t="shared" si="51"/>
        <v>fire</v>
      </c>
      <c r="U153" s="1" t="s">
        <v>117</v>
      </c>
      <c r="V153" s="1" t="s">
        <v>47</v>
      </c>
      <c r="Z153" t="s">
        <v>949</v>
      </c>
      <c r="AA153" s="1" t="s">
        <v>944</v>
      </c>
      <c r="AB153">
        <v>0</v>
      </c>
      <c r="AC153">
        <v>1</v>
      </c>
      <c r="AD153">
        <v>1</v>
      </c>
    </row>
    <row r="154" spans="1:30" x14ac:dyDescent="0.25">
      <c r="A154" s="1">
        <v>493</v>
      </c>
      <c r="B154" s="1" t="s">
        <v>516</v>
      </c>
      <c r="C154" s="6" t="s">
        <v>22</v>
      </c>
      <c r="E154" s="1">
        <v>120</v>
      </c>
      <c r="F154" s="1">
        <v>120</v>
      </c>
      <c r="G154" s="1">
        <v>120</v>
      </c>
      <c r="H154" s="1">
        <v>120</v>
      </c>
      <c r="I154" s="1">
        <v>120</v>
      </c>
      <c r="J154" s="1">
        <v>120</v>
      </c>
      <c r="K154" s="1" t="s">
        <v>926</v>
      </c>
      <c r="L154" s="3" t="s">
        <v>942</v>
      </c>
      <c r="N154" s="5">
        <f t="shared" si="45"/>
        <v>12</v>
      </c>
      <c r="O154" s="5">
        <f t="shared" si="46"/>
        <v>12</v>
      </c>
      <c r="P154" s="1">
        <f t="shared" si="47"/>
        <v>12</v>
      </c>
      <c r="Q154" s="1">
        <f t="shared" si="48"/>
        <v>12</v>
      </c>
      <c r="R154" s="1">
        <f t="shared" si="49"/>
        <v>24</v>
      </c>
      <c r="S154" s="1">
        <f t="shared" si="50"/>
        <v>10</v>
      </c>
      <c r="T154" s="1" t="str">
        <f t="shared" si="51"/>
        <v>water</v>
      </c>
      <c r="U154" s="1" t="s">
        <v>117</v>
      </c>
      <c r="V154" s="1" t="s">
        <v>47</v>
      </c>
      <c r="Z154" t="s">
        <v>950</v>
      </c>
      <c r="AA154" s="1" t="s">
        <v>945</v>
      </c>
      <c r="AB154">
        <v>0</v>
      </c>
      <c r="AC154">
        <v>1</v>
      </c>
      <c r="AD154">
        <v>1</v>
      </c>
    </row>
    <row r="155" spans="1:30" x14ac:dyDescent="0.25">
      <c r="A155" s="1">
        <v>493</v>
      </c>
      <c r="B155" s="1" t="s">
        <v>516</v>
      </c>
      <c r="C155" s="6" t="s">
        <v>44</v>
      </c>
      <c r="E155" s="1">
        <v>120</v>
      </c>
      <c r="F155" s="1">
        <v>120</v>
      </c>
      <c r="G155" s="1">
        <v>120</v>
      </c>
      <c r="H155" s="1">
        <v>120</v>
      </c>
      <c r="I155" s="1">
        <v>120</v>
      </c>
      <c r="J155" s="1">
        <v>120</v>
      </c>
      <c r="K155" s="1" t="s">
        <v>926</v>
      </c>
      <c r="L155" s="3" t="s">
        <v>942</v>
      </c>
      <c r="N155" s="5">
        <f t="shared" si="45"/>
        <v>12</v>
      </c>
      <c r="O155" s="5">
        <f t="shared" si="46"/>
        <v>12</v>
      </c>
      <c r="P155" s="1">
        <f t="shared" si="47"/>
        <v>12</v>
      </c>
      <c r="Q155" s="1">
        <f t="shared" si="48"/>
        <v>12</v>
      </c>
      <c r="R155" s="1">
        <f t="shared" si="49"/>
        <v>24</v>
      </c>
      <c r="S155" s="1">
        <f t="shared" si="50"/>
        <v>10</v>
      </c>
      <c r="T155" s="1" t="str">
        <f t="shared" si="51"/>
        <v>electric</v>
      </c>
      <c r="U155" s="1" t="s">
        <v>117</v>
      </c>
      <c r="V155" s="1" t="s">
        <v>47</v>
      </c>
      <c r="Z155" t="s">
        <v>951</v>
      </c>
      <c r="AA155" s="1" t="s">
        <v>946</v>
      </c>
      <c r="AB155">
        <v>0</v>
      </c>
      <c r="AC155">
        <v>1</v>
      </c>
      <c r="AD155">
        <v>1</v>
      </c>
    </row>
    <row r="156" spans="1:30" x14ac:dyDescent="0.25">
      <c r="A156" s="1">
        <v>493</v>
      </c>
      <c r="B156" s="1" t="s">
        <v>516</v>
      </c>
      <c r="C156" s="6" t="s">
        <v>12</v>
      </c>
      <c r="E156" s="1">
        <v>120</v>
      </c>
      <c r="F156" s="1">
        <v>120</v>
      </c>
      <c r="G156" s="1">
        <v>120</v>
      </c>
      <c r="H156" s="1">
        <v>120</v>
      </c>
      <c r="I156" s="1">
        <v>120</v>
      </c>
      <c r="J156" s="1">
        <v>120</v>
      </c>
      <c r="K156" s="1" t="s">
        <v>926</v>
      </c>
      <c r="L156" s="3" t="s">
        <v>942</v>
      </c>
      <c r="N156" s="5">
        <f t="shared" si="45"/>
        <v>12</v>
      </c>
      <c r="O156" s="5">
        <f t="shared" si="46"/>
        <v>12</v>
      </c>
      <c r="P156" s="1">
        <f t="shared" si="47"/>
        <v>12</v>
      </c>
      <c r="Q156" s="1">
        <f t="shared" si="48"/>
        <v>12</v>
      </c>
      <c r="R156" s="1">
        <f t="shared" si="49"/>
        <v>24</v>
      </c>
      <c r="S156" s="1">
        <f t="shared" si="50"/>
        <v>10</v>
      </c>
      <c r="T156" s="1" t="str">
        <f t="shared" si="51"/>
        <v>grass</v>
      </c>
      <c r="U156" s="1" t="s">
        <v>117</v>
      </c>
      <c r="V156" s="1" t="s">
        <v>47</v>
      </c>
      <c r="Z156" t="s">
        <v>952</v>
      </c>
      <c r="AA156" s="1" t="s">
        <v>947</v>
      </c>
      <c r="AB156">
        <v>0</v>
      </c>
      <c r="AC156">
        <v>1</v>
      </c>
      <c r="AD156">
        <v>1</v>
      </c>
    </row>
    <row r="157" spans="1:30" x14ac:dyDescent="0.25">
      <c r="A157" s="1">
        <v>493</v>
      </c>
      <c r="B157" s="1" t="s">
        <v>516</v>
      </c>
      <c r="C157" s="6" t="s">
        <v>48</v>
      </c>
      <c r="E157" s="1">
        <v>120</v>
      </c>
      <c r="F157" s="1">
        <v>120</v>
      </c>
      <c r="G157" s="1">
        <v>120</v>
      </c>
      <c r="H157" s="1">
        <v>120</v>
      </c>
      <c r="I157" s="1">
        <v>120</v>
      </c>
      <c r="J157" s="1">
        <v>120</v>
      </c>
      <c r="K157" s="1" t="s">
        <v>926</v>
      </c>
      <c r="L157" s="3" t="s">
        <v>942</v>
      </c>
      <c r="N157" s="5">
        <f t="shared" si="45"/>
        <v>12</v>
      </c>
      <c r="O157" s="5">
        <f t="shared" si="46"/>
        <v>12</v>
      </c>
      <c r="P157" s="1">
        <f t="shared" si="47"/>
        <v>12</v>
      </c>
      <c r="Q157" s="1">
        <f t="shared" si="48"/>
        <v>12</v>
      </c>
      <c r="R157" s="1">
        <f t="shared" si="49"/>
        <v>24</v>
      </c>
      <c r="S157" s="1">
        <f t="shared" si="50"/>
        <v>10</v>
      </c>
      <c r="T157" s="1" t="str">
        <f t="shared" si="51"/>
        <v>ice</v>
      </c>
      <c r="U157" s="1" t="s">
        <v>117</v>
      </c>
      <c r="V157" s="1" t="s">
        <v>47</v>
      </c>
      <c r="Z157" t="s">
        <v>953</v>
      </c>
      <c r="AA157" s="1" t="s">
        <v>948</v>
      </c>
      <c r="AB157">
        <v>0</v>
      </c>
      <c r="AC157">
        <v>1</v>
      </c>
      <c r="AD157">
        <v>1</v>
      </c>
    </row>
    <row r="158" spans="1:30" x14ac:dyDescent="0.25">
      <c r="A158" s="1">
        <v>493</v>
      </c>
      <c r="B158" s="1" t="s">
        <v>516</v>
      </c>
      <c r="C158" s="6" t="s">
        <v>77</v>
      </c>
      <c r="E158" s="1">
        <v>120</v>
      </c>
      <c r="F158" s="1">
        <v>120</v>
      </c>
      <c r="G158" s="1">
        <v>120</v>
      </c>
      <c r="H158" s="1">
        <v>120</v>
      </c>
      <c r="I158" s="1">
        <v>120</v>
      </c>
      <c r="J158" s="1">
        <v>120</v>
      </c>
      <c r="K158" s="1" t="s">
        <v>926</v>
      </c>
      <c r="L158" s="3" t="s">
        <v>942</v>
      </c>
      <c r="N158" s="5">
        <f t="shared" si="45"/>
        <v>12</v>
      </c>
      <c r="O158" s="5">
        <f t="shared" si="46"/>
        <v>12</v>
      </c>
      <c r="P158" s="1">
        <f t="shared" si="47"/>
        <v>12</v>
      </c>
      <c r="Q158" s="1">
        <f t="shared" si="48"/>
        <v>12</v>
      </c>
      <c r="R158" s="1">
        <f t="shared" si="49"/>
        <v>24</v>
      </c>
      <c r="S158" s="1">
        <f t="shared" si="50"/>
        <v>10</v>
      </c>
      <c r="T158" s="1" t="str">
        <f t="shared" si="51"/>
        <v>fighting</v>
      </c>
      <c r="U158" s="1" t="s">
        <v>117</v>
      </c>
      <c r="V158" s="1" t="s">
        <v>47</v>
      </c>
      <c r="Z158" t="s">
        <v>954</v>
      </c>
      <c r="AA158" s="1" t="s">
        <v>966</v>
      </c>
      <c r="AB158">
        <v>0</v>
      </c>
      <c r="AC158">
        <v>1</v>
      </c>
      <c r="AD158">
        <v>1</v>
      </c>
    </row>
    <row r="159" spans="1:30" x14ac:dyDescent="0.25">
      <c r="A159" s="1">
        <v>493</v>
      </c>
      <c r="B159" s="1" t="s">
        <v>516</v>
      </c>
      <c r="C159" s="6" t="s">
        <v>13</v>
      </c>
      <c r="E159" s="1">
        <v>120</v>
      </c>
      <c r="F159" s="1">
        <v>120</v>
      </c>
      <c r="G159" s="1">
        <v>120</v>
      </c>
      <c r="H159" s="1">
        <v>120</v>
      </c>
      <c r="I159" s="1">
        <v>120</v>
      </c>
      <c r="J159" s="1">
        <v>120</v>
      </c>
      <c r="K159" s="1" t="s">
        <v>926</v>
      </c>
      <c r="L159" s="3" t="s">
        <v>942</v>
      </c>
      <c r="N159" s="5">
        <f t="shared" si="45"/>
        <v>12</v>
      </c>
      <c r="O159" s="5">
        <f t="shared" si="46"/>
        <v>12</v>
      </c>
      <c r="P159" s="1">
        <f t="shared" si="47"/>
        <v>12</v>
      </c>
      <c r="Q159" s="1">
        <f t="shared" si="48"/>
        <v>12</v>
      </c>
      <c r="R159" s="1">
        <f t="shared" si="49"/>
        <v>24</v>
      </c>
      <c r="S159" s="1">
        <f t="shared" si="50"/>
        <v>10</v>
      </c>
      <c r="T159" s="1" t="str">
        <f t="shared" si="51"/>
        <v>poison</v>
      </c>
      <c r="U159" s="1" t="s">
        <v>117</v>
      </c>
      <c r="V159" s="1" t="s">
        <v>47</v>
      </c>
      <c r="Z159" t="s">
        <v>955</v>
      </c>
      <c r="AA159" s="1" t="s">
        <v>967</v>
      </c>
      <c r="AB159">
        <v>0</v>
      </c>
      <c r="AC159">
        <v>1</v>
      </c>
      <c r="AD159">
        <v>1</v>
      </c>
    </row>
    <row r="160" spans="1:30" x14ac:dyDescent="0.25">
      <c r="A160" s="1">
        <v>493</v>
      </c>
      <c r="B160" s="1" t="s">
        <v>516</v>
      </c>
      <c r="C160" s="6" t="s">
        <v>47</v>
      </c>
      <c r="E160" s="1">
        <v>120</v>
      </c>
      <c r="F160" s="1">
        <v>120</v>
      </c>
      <c r="G160" s="1">
        <v>120</v>
      </c>
      <c r="H160" s="1">
        <v>120</v>
      </c>
      <c r="I160" s="1">
        <v>120</v>
      </c>
      <c r="J160" s="1">
        <v>120</v>
      </c>
      <c r="K160" s="1" t="s">
        <v>926</v>
      </c>
      <c r="L160" s="3" t="s">
        <v>942</v>
      </c>
      <c r="N160" s="5">
        <f t="shared" si="45"/>
        <v>12</v>
      </c>
      <c r="O160" s="5">
        <f t="shared" si="46"/>
        <v>12</v>
      </c>
      <c r="P160" s="1">
        <f t="shared" si="47"/>
        <v>12</v>
      </c>
      <c r="Q160" s="1">
        <f t="shared" si="48"/>
        <v>12</v>
      </c>
      <c r="R160" s="1">
        <f t="shared" si="49"/>
        <v>24</v>
      </c>
      <c r="S160" s="1">
        <f t="shared" si="50"/>
        <v>10</v>
      </c>
      <c r="T160" s="1" t="str">
        <f t="shared" si="51"/>
        <v>ground</v>
      </c>
      <c r="U160" s="1" t="s">
        <v>117</v>
      </c>
      <c r="V160" s="1" t="s">
        <v>33</v>
      </c>
      <c r="Z160" t="s">
        <v>956</v>
      </c>
      <c r="AA160" s="1" t="s">
        <v>968</v>
      </c>
      <c r="AB160">
        <v>0</v>
      </c>
      <c r="AC160">
        <v>1</v>
      </c>
      <c r="AD160">
        <v>1</v>
      </c>
    </row>
    <row r="161" spans="1:30" x14ac:dyDescent="0.25">
      <c r="A161" s="1">
        <v>493</v>
      </c>
      <c r="B161" s="1" t="s">
        <v>516</v>
      </c>
      <c r="C161" s="6" t="s">
        <v>20</v>
      </c>
      <c r="E161" s="1">
        <v>120</v>
      </c>
      <c r="F161" s="1">
        <v>120</v>
      </c>
      <c r="G161" s="1">
        <v>120</v>
      </c>
      <c r="H161" s="1">
        <v>120</v>
      </c>
      <c r="I161" s="1">
        <v>120</v>
      </c>
      <c r="J161" s="1">
        <v>120</v>
      </c>
      <c r="K161" s="1" t="s">
        <v>926</v>
      </c>
      <c r="L161" s="3" t="s">
        <v>942</v>
      </c>
      <c r="N161" s="5">
        <f t="shared" si="45"/>
        <v>12</v>
      </c>
      <c r="O161" s="5">
        <f t="shared" si="46"/>
        <v>12</v>
      </c>
      <c r="P161" s="1">
        <f t="shared" si="47"/>
        <v>12</v>
      </c>
      <c r="Q161" s="1">
        <f t="shared" si="48"/>
        <v>12</v>
      </c>
      <c r="R161" s="1">
        <f t="shared" si="49"/>
        <v>24</v>
      </c>
      <c r="S161" s="1">
        <f t="shared" si="50"/>
        <v>10</v>
      </c>
      <c r="T161" s="1" t="str">
        <f t="shared" si="51"/>
        <v>flying</v>
      </c>
      <c r="U161" s="1" t="s">
        <v>117</v>
      </c>
      <c r="V161" s="1" t="s">
        <v>47</v>
      </c>
      <c r="Z161" t="s">
        <v>957</v>
      </c>
      <c r="AA161" s="1" t="s">
        <v>969</v>
      </c>
      <c r="AB161">
        <v>0</v>
      </c>
      <c r="AC161">
        <v>1</v>
      </c>
      <c r="AD161">
        <v>1</v>
      </c>
    </row>
    <row r="162" spans="1:30" x14ac:dyDescent="0.25">
      <c r="A162" s="1">
        <v>493</v>
      </c>
      <c r="B162" s="1" t="s">
        <v>516</v>
      </c>
      <c r="C162" s="6" t="s">
        <v>85</v>
      </c>
      <c r="E162" s="1">
        <v>120</v>
      </c>
      <c r="F162" s="1">
        <v>120</v>
      </c>
      <c r="G162" s="1">
        <v>120</v>
      </c>
      <c r="H162" s="1">
        <v>120</v>
      </c>
      <c r="I162" s="1">
        <v>120</v>
      </c>
      <c r="J162" s="1">
        <v>120</v>
      </c>
      <c r="K162" s="1" t="s">
        <v>926</v>
      </c>
      <c r="L162" s="3" t="s">
        <v>942</v>
      </c>
      <c r="N162" s="5">
        <f t="shared" si="45"/>
        <v>12</v>
      </c>
      <c r="O162" s="5">
        <f t="shared" si="46"/>
        <v>12</v>
      </c>
      <c r="P162" s="1">
        <f t="shared" si="47"/>
        <v>12</v>
      </c>
      <c r="Q162" s="1">
        <f t="shared" si="48"/>
        <v>12</v>
      </c>
      <c r="R162" s="1">
        <f t="shared" si="49"/>
        <v>24</v>
      </c>
      <c r="S162" s="1">
        <f t="shared" si="50"/>
        <v>10</v>
      </c>
      <c r="T162" s="1" t="str">
        <f t="shared" si="51"/>
        <v>psychic</v>
      </c>
      <c r="U162" s="1" t="s">
        <v>117</v>
      </c>
      <c r="V162" s="1" t="s">
        <v>47</v>
      </c>
      <c r="Z162" t="s">
        <v>958</v>
      </c>
      <c r="AA162" s="1" t="s">
        <v>970</v>
      </c>
      <c r="AB162">
        <v>0</v>
      </c>
      <c r="AC162">
        <v>1</v>
      </c>
      <c r="AD162">
        <v>1</v>
      </c>
    </row>
    <row r="163" spans="1:30" x14ac:dyDescent="0.25">
      <c r="A163" s="1">
        <v>493</v>
      </c>
      <c r="B163" s="1" t="s">
        <v>516</v>
      </c>
      <c r="C163" s="6" t="s">
        <v>26</v>
      </c>
      <c r="E163" s="1">
        <v>120</v>
      </c>
      <c r="F163" s="1">
        <v>120</v>
      </c>
      <c r="G163" s="1">
        <v>120</v>
      </c>
      <c r="H163" s="1">
        <v>120</v>
      </c>
      <c r="I163" s="1">
        <v>120</v>
      </c>
      <c r="J163" s="1">
        <v>120</v>
      </c>
      <c r="K163" s="1" t="s">
        <v>926</v>
      </c>
      <c r="L163" s="3" t="s">
        <v>942</v>
      </c>
      <c r="N163" s="5">
        <f t="shared" si="45"/>
        <v>12</v>
      </c>
      <c r="O163" s="5">
        <f t="shared" si="46"/>
        <v>12</v>
      </c>
      <c r="P163" s="1">
        <f t="shared" si="47"/>
        <v>12</v>
      </c>
      <c r="Q163" s="1">
        <f t="shared" si="48"/>
        <v>12</v>
      </c>
      <c r="R163" s="1">
        <f t="shared" si="49"/>
        <v>24</v>
      </c>
      <c r="S163" s="1">
        <f t="shared" si="50"/>
        <v>10</v>
      </c>
      <c r="T163" s="1" t="str">
        <f t="shared" si="51"/>
        <v>bug</v>
      </c>
      <c r="U163" s="1" t="s">
        <v>117</v>
      </c>
      <c r="V163" s="1" t="s">
        <v>47</v>
      </c>
      <c r="Z163" t="s">
        <v>959</v>
      </c>
      <c r="AA163" s="1" t="s">
        <v>971</v>
      </c>
      <c r="AB163">
        <v>0</v>
      </c>
      <c r="AC163">
        <v>1</v>
      </c>
      <c r="AD163">
        <v>1</v>
      </c>
    </row>
    <row r="164" spans="1:30" x14ac:dyDescent="0.25">
      <c r="A164" s="1">
        <v>493</v>
      </c>
      <c r="B164" s="1" t="s">
        <v>516</v>
      </c>
      <c r="C164" s="6" t="s">
        <v>97</v>
      </c>
      <c r="E164" s="1">
        <v>120</v>
      </c>
      <c r="F164" s="1">
        <v>120</v>
      </c>
      <c r="G164" s="1">
        <v>120</v>
      </c>
      <c r="H164" s="1">
        <v>120</v>
      </c>
      <c r="I164" s="1">
        <v>120</v>
      </c>
      <c r="J164" s="1">
        <v>120</v>
      </c>
      <c r="K164" s="1" t="s">
        <v>926</v>
      </c>
      <c r="L164" s="3" t="s">
        <v>942</v>
      </c>
      <c r="N164" s="5">
        <f t="shared" si="37"/>
        <v>12</v>
      </c>
      <c r="O164" s="5">
        <f t="shared" si="38"/>
        <v>12</v>
      </c>
      <c r="P164" s="1">
        <f t="shared" si="35"/>
        <v>12</v>
      </c>
      <c r="Q164" s="1">
        <f t="shared" si="44"/>
        <v>12</v>
      </c>
      <c r="R164" s="1">
        <f t="shared" si="39"/>
        <v>24</v>
      </c>
      <c r="S164" s="1">
        <f t="shared" si="40"/>
        <v>10</v>
      </c>
      <c r="T164" s="1" t="str">
        <f t="shared" si="41"/>
        <v>rock</v>
      </c>
      <c r="U164" s="1" t="s">
        <v>117</v>
      </c>
      <c r="V164" s="1" t="s">
        <v>47</v>
      </c>
      <c r="Z164" t="s">
        <v>960</v>
      </c>
      <c r="AA164" s="1" t="s">
        <v>972</v>
      </c>
      <c r="AB164">
        <v>0</v>
      </c>
      <c r="AC164">
        <v>1</v>
      </c>
      <c r="AD164">
        <v>1</v>
      </c>
    </row>
    <row r="165" spans="1:30" x14ac:dyDescent="0.25">
      <c r="A165" s="1">
        <v>493</v>
      </c>
      <c r="B165" s="1" t="s">
        <v>516</v>
      </c>
      <c r="C165" s="6" t="s">
        <v>117</v>
      </c>
      <c r="E165" s="1">
        <v>120</v>
      </c>
      <c r="F165" s="1">
        <v>120</v>
      </c>
      <c r="G165" s="1">
        <v>120</v>
      </c>
      <c r="H165" s="1">
        <v>120</v>
      </c>
      <c r="I165" s="1">
        <v>120</v>
      </c>
      <c r="J165" s="1">
        <v>120</v>
      </c>
      <c r="K165" s="1" t="s">
        <v>926</v>
      </c>
      <c r="L165" s="3" t="s">
        <v>942</v>
      </c>
      <c r="N165" s="5">
        <f t="shared" si="37"/>
        <v>12</v>
      </c>
      <c r="O165" s="5">
        <f t="shared" si="38"/>
        <v>12</v>
      </c>
      <c r="P165" s="1">
        <f t="shared" si="35"/>
        <v>12</v>
      </c>
      <c r="Q165" s="1">
        <f t="shared" si="44"/>
        <v>12</v>
      </c>
      <c r="R165" s="1">
        <f t="shared" si="39"/>
        <v>24</v>
      </c>
      <c r="S165" s="1">
        <f t="shared" si="40"/>
        <v>10</v>
      </c>
      <c r="T165" s="1" t="str">
        <f t="shared" si="41"/>
        <v>ghost</v>
      </c>
      <c r="U165" s="1" t="s">
        <v>17</v>
      </c>
      <c r="V165" s="1" t="s">
        <v>47</v>
      </c>
      <c r="Z165" t="s">
        <v>961</v>
      </c>
      <c r="AA165" s="1" t="s">
        <v>973</v>
      </c>
      <c r="AB165">
        <v>0</v>
      </c>
      <c r="AC165">
        <v>1</v>
      </c>
      <c r="AD165">
        <v>1</v>
      </c>
    </row>
    <row r="166" spans="1:30" x14ac:dyDescent="0.25">
      <c r="A166" s="1">
        <v>493</v>
      </c>
      <c r="B166" s="1" t="s">
        <v>516</v>
      </c>
      <c r="C166" s="6" t="s">
        <v>173</v>
      </c>
      <c r="E166" s="1">
        <v>120</v>
      </c>
      <c r="F166" s="1">
        <v>120</v>
      </c>
      <c r="G166" s="1">
        <v>120</v>
      </c>
      <c r="H166" s="1">
        <v>120</v>
      </c>
      <c r="I166" s="1">
        <v>120</v>
      </c>
      <c r="J166" s="1">
        <v>120</v>
      </c>
      <c r="K166" s="1" t="s">
        <v>926</v>
      </c>
      <c r="L166" s="3" t="s">
        <v>942</v>
      </c>
      <c r="N166" s="5">
        <f t="shared" ref="N166" si="52">(0.4*J166 + 0.5*MAX(F166,H166)+0.1*MIN(F166,H166)) / 10</f>
        <v>12</v>
      </c>
      <c r="O166" s="5">
        <f t="shared" ref="O166" si="53">(0.5*E166 + 0.25*G166 + 0.25*I166)/10</f>
        <v>12</v>
      </c>
      <c r="P166" s="1">
        <f t="shared" ref="P166" si="54">ROUND(N166, 0)</f>
        <v>12</v>
      </c>
      <c r="Q166" s="1">
        <f t="shared" ref="Q166" si="55">ROUND(O166, 0)</f>
        <v>12</v>
      </c>
      <c r="R166" s="1">
        <f t="shared" ref="R166" si="56">P166+Q166</f>
        <v>24</v>
      </c>
      <c r="S166" s="1">
        <f t="shared" ref="S166" si="57">ROUND((R166-4) / 2, 0)</f>
        <v>10</v>
      </c>
      <c r="T166" s="1" t="str">
        <f t="shared" ref="T166" si="58">C166</f>
        <v>dragon</v>
      </c>
      <c r="U166" s="1" t="s">
        <v>117</v>
      </c>
      <c r="V166" s="1" t="s">
        <v>47</v>
      </c>
      <c r="Z166" t="s">
        <v>962</v>
      </c>
      <c r="AA166" s="1" t="s">
        <v>974</v>
      </c>
      <c r="AB166">
        <v>0</v>
      </c>
      <c r="AC166">
        <v>1</v>
      </c>
      <c r="AD166">
        <v>1</v>
      </c>
    </row>
    <row r="167" spans="1:30" x14ac:dyDescent="0.25">
      <c r="A167" s="1">
        <v>493</v>
      </c>
      <c r="B167" s="1" t="s">
        <v>516</v>
      </c>
      <c r="C167" s="6" t="s">
        <v>37</v>
      </c>
      <c r="E167" s="1">
        <v>120</v>
      </c>
      <c r="F167" s="1">
        <v>120</v>
      </c>
      <c r="G167" s="1">
        <v>120</v>
      </c>
      <c r="H167" s="1">
        <v>120</v>
      </c>
      <c r="I167" s="1">
        <v>120</v>
      </c>
      <c r="J167" s="1">
        <v>120</v>
      </c>
      <c r="K167" s="1" t="s">
        <v>926</v>
      </c>
      <c r="L167" s="3" t="s">
        <v>942</v>
      </c>
      <c r="N167" s="5">
        <f t="shared" ref="N167:N168" si="59">(0.4*J167 + 0.5*MAX(F167,H167)+0.1*MIN(F167,H167)) / 10</f>
        <v>12</v>
      </c>
      <c r="O167" s="5">
        <f t="shared" ref="O167:O168" si="60">(0.5*E167 + 0.25*G167 + 0.25*I167)/10</f>
        <v>12</v>
      </c>
      <c r="P167" s="1">
        <f t="shared" ref="P167:P168" si="61">ROUND(N167, 0)</f>
        <v>12</v>
      </c>
      <c r="Q167" s="1">
        <f t="shared" ref="Q167:Q168" si="62">ROUND(O167, 0)</f>
        <v>12</v>
      </c>
      <c r="R167" s="1">
        <f t="shared" ref="R167:R168" si="63">P167+Q167</f>
        <v>24</v>
      </c>
      <c r="S167" s="1">
        <f t="shared" ref="S167:S168" si="64">ROUND((R167-4) / 2, 0)</f>
        <v>10</v>
      </c>
      <c r="T167" s="1" t="str">
        <f t="shared" ref="T167:T168" si="65">C167</f>
        <v>dark</v>
      </c>
      <c r="U167" s="1" t="s">
        <v>117</v>
      </c>
      <c r="V167" s="1" t="s">
        <v>47</v>
      </c>
      <c r="Z167" t="s">
        <v>963</v>
      </c>
      <c r="AA167" s="1" t="s">
        <v>975</v>
      </c>
      <c r="AB167">
        <v>0</v>
      </c>
      <c r="AC167">
        <v>1</v>
      </c>
      <c r="AD167">
        <v>1</v>
      </c>
    </row>
    <row r="168" spans="1:30" x14ac:dyDescent="0.25">
      <c r="A168" s="1">
        <v>493</v>
      </c>
      <c r="B168" s="1" t="s">
        <v>516</v>
      </c>
      <c r="C168" s="6" t="s">
        <v>105</v>
      </c>
      <c r="E168" s="1">
        <v>120</v>
      </c>
      <c r="F168" s="1">
        <v>120</v>
      </c>
      <c r="G168" s="1">
        <v>120</v>
      </c>
      <c r="H168" s="1">
        <v>120</v>
      </c>
      <c r="I168" s="1">
        <v>120</v>
      </c>
      <c r="J168" s="1">
        <v>120</v>
      </c>
      <c r="K168" s="1" t="s">
        <v>926</v>
      </c>
      <c r="L168" s="3" t="s">
        <v>942</v>
      </c>
      <c r="N168" s="5">
        <f t="shared" si="59"/>
        <v>12</v>
      </c>
      <c r="O168" s="5">
        <f t="shared" si="60"/>
        <v>12</v>
      </c>
      <c r="P168" s="1">
        <f t="shared" si="61"/>
        <v>12</v>
      </c>
      <c r="Q168" s="1">
        <f t="shared" si="62"/>
        <v>12</v>
      </c>
      <c r="R168" s="1">
        <f t="shared" si="63"/>
        <v>24</v>
      </c>
      <c r="S168" s="1">
        <f t="shared" si="64"/>
        <v>10</v>
      </c>
      <c r="T168" s="1" t="str">
        <f t="shared" si="65"/>
        <v>steel</v>
      </c>
      <c r="U168" s="1" t="s">
        <v>117</v>
      </c>
      <c r="V168" s="1" t="s">
        <v>47</v>
      </c>
      <c r="Z168" t="s">
        <v>964</v>
      </c>
      <c r="AA168" s="1" t="s">
        <v>976</v>
      </c>
      <c r="AB168">
        <v>0</v>
      </c>
      <c r="AC168">
        <v>1</v>
      </c>
      <c r="AD168">
        <v>1</v>
      </c>
    </row>
    <row r="169" spans="1:30" x14ac:dyDescent="0.25">
      <c r="A169" s="1">
        <v>493</v>
      </c>
      <c r="B169" s="1" t="s">
        <v>516</v>
      </c>
      <c r="C169" s="6" t="s">
        <v>55</v>
      </c>
      <c r="E169" s="1">
        <v>120</v>
      </c>
      <c r="F169" s="1">
        <v>120</v>
      </c>
      <c r="G169" s="1">
        <v>120</v>
      </c>
      <c r="H169" s="1">
        <v>120</v>
      </c>
      <c r="I169" s="1">
        <v>120</v>
      </c>
      <c r="J169" s="1">
        <v>120</v>
      </c>
      <c r="K169" s="1" t="s">
        <v>926</v>
      </c>
      <c r="L169" s="3" t="s">
        <v>942</v>
      </c>
      <c r="N169" s="5">
        <f t="shared" si="37"/>
        <v>12</v>
      </c>
      <c r="O169" s="5">
        <f t="shared" si="38"/>
        <v>12</v>
      </c>
      <c r="P169" s="1">
        <f t="shared" si="35"/>
        <v>12</v>
      </c>
      <c r="Q169" s="1">
        <f t="shared" si="44"/>
        <v>12</v>
      </c>
      <c r="R169" s="1">
        <f t="shared" si="39"/>
        <v>24</v>
      </c>
      <c r="S169" s="1">
        <f t="shared" si="40"/>
        <v>10</v>
      </c>
      <c r="T169" s="1" t="str">
        <f t="shared" si="41"/>
        <v>fairy</v>
      </c>
      <c r="U169" s="1" t="s">
        <v>117</v>
      </c>
      <c r="V169" s="1" t="s">
        <v>47</v>
      </c>
      <c r="Z169" t="s">
        <v>965</v>
      </c>
      <c r="AA169" s="1" t="s">
        <v>977</v>
      </c>
      <c r="AB169">
        <v>0</v>
      </c>
      <c r="AC169">
        <v>1</v>
      </c>
      <c r="AD169">
        <v>1</v>
      </c>
    </row>
    <row r="170" spans="1:30" x14ac:dyDescent="0.25">
      <c r="A170" s="1">
        <v>228</v>
      </c>
      <c r="B170" s="1" t="s">
        <v>254</v>
      </c>
      <c r="C170" s="6" t="s">
        <v>37</v>
      </c>
      <c r="D170" s="6" t="s">
        <v>17</v>
      </c>
      <c r="E170" s="1">
        <v>45</v>
      </c>
      <c r="F170" s="1">
        <v>60</v>
      </c>
      <c r="G170" s="1">
        <v>30</v>
      </c>
      <c r="H170" s="1">
        <v>80</v>
      </c>
      <c r="I170" s="1">
        <v>50</v>
      </c>
      <c r="J170" s="1">
        <v>65</v>
      </c>
      <c r="K170" s="1" t="s">
        <v>895</v>
      </c>
      <c r="L170" s="1" t="s">
        <v>759</v>
      </c>
      <c r="M170" s="1" t="s">
        <v>755</v>
      </c>
      <c r="N170" s="5">
        <f t="shared" si="37"/>
        <v>7.2</v>
      </c>
      <c r="O170" s="5">
        <f t="shared" si="38"/>
        <v>4.25</v>
      </c>
      <c r="P170" s="1">
        <f t="shared" si="35"/>
        <v>7</v>
      </c>
      <c r="Q170" s="1">
        <f t="shared" si="44"/>
        <v>4</v>
      </c>
      <c r="R170" s="1">
        <f t="shared" si="39"/>
        <v>11</v>
      </c>
      <c r="S170" s="1">
        <f t="shared" si="40"/>
        <v>4</v>
      </c>
      <c r="T170" s="1" t="str">
        <f t="shared" si="41"/>
        <v>dark</v>
      </c>
      <c r="U170" s="1" t="str">
        <f t="shared" si="42"/>
        <v>fire</v>
      </c>
      <c r="W170" s="1" t="str">
        <f>B171</f>
        <v>Houndoom</v>
      </c>
      <c r="Y170">
        <f t="shared" si="33"/>
        <v>6</v>
      </c>
      <c r="Z170" t="str">
        <f t="shared" ref="Z170:Z179" si="66">B170</f>
        <v>Houndour</v>
      </c>
      <c r="AB170">
        <v>0</v>
      </c>
      <c r="AC170">
        <v>0</v>
      </c>
      <c r="AD170">
        <v>1</v>
      </c>
    </row>
    <row r="171" spans="1:30" x14ac:dyDescent="0.25">
      <c r="A171" s="1">
        <v>229</v>
      </c>
      <c r="B171" s="1" t="s">
        <v>255</v>
      </c>
      <c r="C171" s="6" t="s">
        <v>37</v>
      </c>
      <c r="D171" s="6" t="s">
        <v>17</v>
      </c>
      <c r="E171" s="1">
        <v>75</v>
      </c>
      <c r="F171" s="1">
        <v>90</v>
      </c>
      <c r="G171" s="1">
        <v>50</v>
      </c>
      <c r="H171" s="1">
        <v>110</v>
      </c>
      <c r="I171" s="1">
        <v>80</v>
      </c>
      <c r="J171" s="1">
        <v>95</v>
      </c>
      <c r="K171" s="1" t="s">
        <v>895</v>
      </c>
      <c r="L171" s="1" t="s">
        <v>759</v>
      </c>
      <c r="M171" s="1" t="s">
        <v>755</v>
      </c>
      <c r="N171" s="5">
        <f t="shared" si="37"/>
        <v>10.199999999999999</v>
      </c>
      <c r="O171" s="5">
        <f t="shared" si="38"/>
        <v>7</v>
      </c>
      <c r="P171" s="1">
        <f t="shared" si="35"/>
        <v>10</v>
      </c>
      <c r="Q171" s="1">
        <f t="shared" si="44"/>
        <v>7</v>
      </c>
      <c r="R171" s="1">
        <f t="shared" si="39"/>
        <v>17</v>
      </c>
      <c r="S171" s="1">
        <f t="shared" si="40"/>
        <v>7</v>
      </c>
      <c r="T171" s="1" t="str">
        <f t="shared" si="41"/>
        <v>dark</v>
      </c>
      <c r="U171" s="1" t="str">
        <f t="shared" si="42"/>
        <v>fire</v>
      </c>
      <c r="V171" s="1" t="s">
        <v>44</v>
      </c>
      <c r="Z171" t="str">
        <f t="shared" si="66"/>
        <v>Houndoom</v>
      </c>
      <c r="AB171">
        <v>0</v>
      </c>
      <c r="AC171">
        <v>0</v>
      </c>
      <c r="AD171">
        <v>2</v>
      </c>
    </row>
    <row r="172" spans="1:30" x14ac:dyDescent="0.25">
      <c r="A172" s="1">
        <v>359</v>
      </c>
      <c r="B172" s="1" t="s">
        <v>385</v>
      </c>
      <c r="C172" s="6" t="s">
        <v>37</v>
      </c>
      <c r="E172" s="1">
        <v>65</v>
      </c>
      <c r="F172" s="1">
        <v>130</v>
      </c>
      <c r="G172" s="1">
        <v>60</v>
      </c>
      <c r="H172" s="1">
        <v>75</v>
      </c>
      <c r="I172" s="1">
        <v>60</v>
      </c>
      <c r="J172" s="1">
        <v>75</v>
      </c>
      <c r="K172" s="1" t="s">
        <v>896</v>
      </c>
      <c r="L172" s="3" t="s">
        <v>759</v>
      </c>
      <c r="M172" s="3" t="s">
        <v>752</v>
      </c>
      <c r="N172" s="5">
        <f t="shared" si="37"/>
        <v>10.25</v>
      </c>
      <c r="O172" s="5">
        <f t="shared" si="38"/>
        <v>6.25</v>
      </c>
      <c r="P172" s="1">
        <f t="shared" si="35"/>
        <v>10</v>
      </c>
      <c r="Q172" s="1">
        <f t="shared" si="44"/>
        <v>6</v>
      </c>
      <c r="R172" s="1">
        <f t="shared" si="39"/>
        <v>16</v>
      </c>
      <c r="S172" s="1">
        <f t="shared" si="40"/>
        <v>6</v>
      </c>
      <c r="T172" s="1" t="str">
        <f t="shared" si="41"/>
        <v>dark</v>
      </c>
      <c r="U172" s="1" t="s">
        <v>77</v>
      </c>
      <c r="V172" s="1" t="s">
        <v>85</v>
      </c>
      <c r="Z172" t="str">
        <f t="shared" si="66"/>
        <v>Absol</v>
      </c>
      <c r="AB172">
        <v>0</v>
      </c>
      <c r="AC172">
        <v>0</v>
      </c>
      <c r="AD172">
        <v>1</v>
      </c>
    </row>
    <row r="173" spans="1:30" x14ac:dyDescent="0.25">
      <c r="A173" s="1">
        <v>377</v>
      </c>
      <c r="B173" s="3" t="s">
        <v>403</v>
      </c>
      <c r="C173" s="6" t="s">
        <v>97</v>
      </c>
      <c r="E173" s="1">
        <v>80</v>
      </c>
      <c r="F173" s="1">
        <v>100</v>
      </c>
      <c r="G173" s="1">
        <v>200</v>
      </c>
      <c r="H173" s="1">
        <v>50</v>
      </c>
      <c r="I173" s="1">
        <v>100</v>
      </c>
      <c r="J173" s="1">
        <v>50</v>
      </c>
      <c r="K173" s="1" t="s">
        <v>925</v>
      </c>
      <c r="L173" s="3" t="s">
        <v>773</v>
      </c>
      <c r="M173" s="3" t="s">
        <v>753</v>
      </c>
      <c r="N173" s="5">
        <f t="shared" si="37"/>
        <v>7.5</v>
      </c>
      <c r="O173" s="5">
        <f t="shared" si="38"/>
        <v>11.5</v>
      </c>
      <c r="P173" s="1">
        <f t="shared" si="35"/>
        <v>8</v>
      </c>
      <c r="Q173" s="1">
        <f t="shared" si="44"/>
        <v>12</v>
      </c>
      <c r="R173" s="1">
        <f t="shared" si="39"/>
        <v>20</v>
      </c>
      <c r="S173" s="1">
        <f t="shared" si="40"/>
        <v>8</v>
      </c>
      <c r="T173" s="1" t="str">
        <f t="shared" si="41"/>
        <v>rock</v>
      </c>
      <c r="U173" s="1" t="s">
        <v>47</v>
      </c>
      <c r="V173" s="1" t="s">
        <v>77</v>
      </c>
      <c r="Z173" t="str">
        <f t="shared" si="66"/>
        <v>Regirock</v>
      </c>
      <c r="AA173" s="3"/>
      <c r="AB173">
        <v>1</v>
      </c>
      <c r="AC173">
        <v>1</v>
      </c>
      <c r="AD173">
        <v>1</v>
      </c>
    </row>
    <row r="174" spans="1:30" x14ac:dyDescent="0.25">
      <c r="A174" s="1">
        <v>378</v>
      </c>
      <c r="B174" s="3" t="s">
        <v>404</v>
      </c>
      <c r="C174" s="6" t="s">
        <v>48</v>
      </c>
      <c r="E174" s="1">
        <v>80</v>
      </c>
      <c r="F174" s="1">
        <v>50</v>
      </c>
      <c r="G174" s="1">
        <v>100</v>
      </c>
      <c r="H174" s="1">
        <v>100</v>
      </c>
      <c r="I174" s="1">
        <v>200</v>
      </c>
      <c r="J174" s="1">
        <v>50</v>
      </c>
      <c r="K174" s="1" t="s">
        <v>924</v>
      </c>
      <c r="L174" s="3" t="s">
        <v>773</v>
      </c>
      <c r="M174" s="3" t="s">
        <v>752</v>
      </c>
      <c r="N174" s="5">
        <f t="shared" si="37"/>
        <v>7.5</v>
      </c>
      <c r="O174" s="5">
        <f t="shared" si="38"/>
        <v>11.5</v>
      </c>
      <c r="P174" s="1">
        <f t="shared" si="35"/>
        <v>8</v>
      </c>
      <c r="Q174" s="1">
        <f t="shared" si="44"/>
        <v>12</v>
      </c>
      <c r="R174" s="1">
        <f t="shared" si="39"/>
        <v>20</v>
      </c>
      <c r="S174" s="1">
        <f t="shared" si="40"/>
        <v>8</v>
      </c>
      <c r="T174" s="1" t="str">
        <f t="shared" si="41"/>
        <v>ice</v>
      </c>
      <c r="U174" s="1" t="s">
        <v>44</v>
      </c>
      <c r="V174" s="1" t="s">
        <v>77</v>
      </c>
      <c r="Z174" t="str">
        <f t="shared" si="66"/>
        <v>Regice</v>
      </c>
      <c r="AA174" s="3"/>
      <c r="AB174">
        <v>1</v>
      </c>
      <c r="AC174">
        <v>1</v>
      </c>
      <c r="AD174">
        <v>1</v>
      </c>
    </row>
    <row r="175" spans="1:30" x14ac:dyDescent="0.25">
      <c r="A175" s="1">
        <v>379</v>
      </c>
      <c r="B175" s="3" t="s">
        <v>405</v>
      </c>
      <c r="C175" s="6" t="s">
        <v>105</v>
      </c>
      <c r="E175" s="1">
        <v>80</v>
      </c>
      <c r="F175" s="1">
        <v>75</v>
      </c>
      <c r="G175" s="1">
        <v>150</v>
      </c>
      <c r="H175" s="1">
        <v>75</v>
      </c>
      <c r="I175" s="1">
        <v>150</v>
      </c>
      <c r="J175" s="1">
        <v>50</v>
      </c>
      <c r="K175" s="1" t="s">
        <v>923</v>
      </c>
      <c r="L175" s="3" t="s">
        <v>773</v>
      </c>
      <c r="M175" s="3" t="s">
        <v>755</v>
      </c>
      <c r="N175" s="5">
        <f t="shared" si="37"/>
        <v>6.5</v>
      </c>
      <c r="O175" s="5">
        <f t="shared" si="38"/>
        <v>11.5</v>
      </c>
      <c r="P175" s="2">
        <v>8</v>
      </c>
      <c r="Q175" s="1">
        <f t="shared" si="44"/>
        <v>12</v>
      </c>
      <c r="R175" s="1">
        <f t="shared" si="39"/>
        <v>20</v>
      </c>
      <c r="S175" s="1">
        <f t="shared" si="40"/>
        <v>8</v>
      </c>
      <c r="T175" s="1" t="str">
        <f t="shared" si="41"/>
        <v>steel</v>
      </c>
      <c r="U175" s="1" t="s">
        <v>117</v>
      </c>
      <c r="V175" s="1" t="s">
        <v>77</v>
      </c>
      <c r="Z175" t="str">
        <f t="shared" si="66"/>
        <v>Registeel</v>
      </c>
      <c r="AA175" s="3"/>
      <c r="AB175">
        <v>1</v>
      </c>
      <c r="AC175">
        <v>1</v>
      </c>
      <c r="AD175">
        <v>1</v>
      </c>
    </row>
    <row r="176" spans="1:30" x14ac:dyDescent="0.25">
      <c r="A176">
        <v>129</v>
      </c>
      <c r="B176" t="s">
        <v>154</v>
      </c>
      <c r="C176" s="6" t="s">
        <v>22</v>
      </c>
      <c r="E176" s="1">
        <v>20</v>
      </c>
      <c r="F176" s="1">
        <v>10</v>
      </c>
      <c r="G176" s="1">
        <v>15</v>
      </c>
      <c r="H176" s="1">
        <v>55</v>
      </c>
      <c r="I176" s="1">
        <v>20</v>
      </c>
      <c r="J176" s="1">
        <v>80</v>
      </c>
      <c r="K176" t="s">
        <v>897</v>
      </c>
      <c r="L176" s="3" t="s">
        <v>756</v>
      </c>
      <c r="M176" s="1" t="s">
        <v>753</v>
      </c>
      <c r="N176" s="5">
        <f t="shared" si="37"/>
        <v>6.05</v>
      </c>
      <c r="O176" s="5">
        <f t="shared" si="38"/>
        <v>1.875</v>
      </c>
      <c r="P176" s="1">
        <f>ROUND(N176, 0)</f>
        <v>6</v>
      </c>
      <c r="Q176" s="1">
        <f t="shared" si="44"/>
        <v>2</v>
      </c>
      <c r="R176" s="1">
        <f t="shared" si="39"/>
        <v>8</v>
      </c>
      <c r="S176" s="1">
        <f t="shared" si="40"/>
        <v>2</v>
      </c>
      <c r="T176" s="1" t="str">
        <f t="shared" si="41"/>
        <v>water</v>
      </c>
      <c r="U176" s="6" t="s">
        <v>33</v>
      </c>
      <c r="W176" s="1" t="str">
        <f>B177</f>
        <v>Gyarados</v>
      </c>
      <c r="Y176">
        <f>ROUND(((S177*(S177-1)/2)-(S176*(S176-1)/2))/2 - (S177-S176)/2, 0)</f>
        <v>11</v>
      </c>
      <c r="Z176" t="str">
        <f t="shared" si="66"/>
        <v>Magikarp</v>
      </c>
      <c r="AA176"/>
      <c r="AB176">
        <v>0</v>
      </c>
      <c r="AC176">
        <v>0</v>
      </c>
      <c r="AD176">
        <v>1</v>
      </c>
    </row>
    <row r="177" spans="1:30" x14ac:dyDescent="0.25">
      <c r="A177">
        <v>130</v>
      </c>
      <c r="B177" t="s">
        <v>155</v>
      </c>
      <c r="C177" s="6" t="s">
        <v>22</v>
      </c>
      <c r="D177" s="6" t="s">
        <v>20</v>
      </c>
      <c r="E177" s="1">
        <v>95</v>
      </c>
      <c r="F177" s="1">
        <v>125</v>
      </c>
      <c r="G177" s="1">
        <v>79</v>
      </c>
      <c r="H177" s="1">
        <v>60</v>
      </c>
      <c r="I177" s="1">
        <v>100</v>
      </c>
      <c r="J177" s="1">
        <v>81</v>
      </c>
      <c r="K177" t="s">
        <v>898</v>
      </c>
      <c r="L177" s="1" t="s">
        <v>756</v>
      </c>
      <c r="M177" s="1" t="s">
        <v>753</v>
      </c>
      <c r="N177" s="5">
        <f t="shared" si="37"/>
        <v>10.09</v>
      </c>
      <c r="O177" s="5">
        <f t="shared" si="38"/>
        <v>9.2249999999999996</v>
      </c>
      <c r="P177" s="1">
        <f>ROUND(N177, 0)</f>
        <v>10</v>
      </c>
      <c r="Q177" s="1">
        <f t="shared" si="44"/>
        <v>9</v>
      </c>
      <c r="R177" s="1">
        <f t="shared" si="39"/>
        <v>19</v>
      </c>
      <c r="S177" s="1">
        <f t="shared" si="40"/>
        <v>8</v>
      </c>
      <c r="T177" s="1" t="str">
        <f t="shared" si="41"/>
        <v>water</v>
      </c>
      <c r="U177" s="1" t="str">
        <f t="shared" si="42"/>
        <v>flying</v>
      </c>
      <c r="V177" s="1" t="s">
        <v>97</v>
      </c>
      <c r="Z177" t="str">
        <f t="shared" si="66"/>
        <v>Gyarados</v>
      </c>
      <c r="AA177"/>
      <c r="AB177">
        <v>0</v>
      </c>
      <c r="AC177">
        <v>0</v>
      </c>
      <c r="AD177">
        <v>2</v>
      </c>
    </row>
    <row r="178" spans="1:30" x14ac:dyDescent="0.25">
      <c r="A178">
        <v>278</v>
      </c>
      <c r="B178" t="s">
        <v>304</v>
      </c>
      <c r="C178" t="s">
        <v>22</v>
      </c>
      <c r="D178" t="s">
        <v>20</v>
      </c>
      <c r="E178" s="1">
        <v>40</v>
      </c>
      <c r="F178" s="1">
        <v>30</v>
      </c>
      <c r="G178" s="1">
        <v>30</v>
      </c>
      <c r="H178" s="1">
        <v>55</v>
      </c>
      <c r="I178" s="1">
        <v>30</v>
      </c>
      <c r="J178" s="1">
        <v>85</v>
      </c>
      <c r="K178" t="s">
        <v>675</v>
      </c>
      <c r="L178" s="1" t="s">
        <v>756</v>
      </c>
      <c r="M178" s="1" t="s">
        <v>753</v>
      </c>
      <c r="N178" s="5">
        <f>(0.4*J178 + 0.5*MAX(F178,H178)+0.1*MIN(F178,H178)) / 10</f>
        <v>6.45</v>
      </c>
      <c r="O178" s="5">
        <f>(0.5*E178 + 0.25*G178 + 0.25*I178)/10</f>
        <v>3.5</v>
      </c>
      <c r="P178" s="1">
        <f t="shared" ref="P178:P179" si="67">ROUND(N178, 0)</f>
        <v>6</v>
      </c>
      <c r="Q178" s="1">
        <f t="shared" ref="Q178:Q179" si="68">ROUND(O178, 0)</f>
        <v>4</v>
      </c>
      <c r="R178" s="1">
        <f t="shared" ref="R178:R179" si="69">P178+Q178</f>
        <v>10</v>
      </c>
      <c r="S178" s="1">
        <f t="shared" ref="S178:S179" si="70">ROUND((R178-4) / 2, 0)</f>
        <v>3</v>
      </c>
      <c r="T178" s="1" t="str">
        <f t="shared" ref="T178:T180" si="71">C178</f>
        <v>water</v>
      </c>
      <c r="U178" s="1" t="str">
        <f t="shared" ref="U178:U179" si="72">IF(D178 = 0, "", D178)</f>
        <v>flying</v>
      </c>
      <c r="W178" t="s">
        <v>305</v>
      </c>
      <c r="Y178">
        <f t="shared" ref="Y178:Y181" si="73">ROUND(((S179*(S179-1)/2)-(S178*(S178-1)/2))/2 - (S179-S178)/2, 0)</f>
        <v>3</v>
      </c>
      <c r="Z178" t="str">
        <f t="shared" si="66"/>
        <v>Wingull</v>
      </c>
      <c r="AB178">
        <v>0</v>
      </c>
      <c r="AC178">
        <v>0</v>
      </c>
      <c r="AD178">
        <v>1</v>
      </c>
    </row>
    <row r="179" spans="1:30" x14ac:dyDescent="0.25">
      <c r="A179">
        <v>279</v>
      </c>
      <c r="B179" t="s">
        <v>305</v>
      </c>
      <c r="C179" t="s">
        <v>22</v>
      </c>
      <c r="D179" t="s">
        <v>20</v>
      </c>
      <c r="E179" s="1">
        <v>60</v>
      </c>
      <c r="F179" s="1">
        <v>50</v>
      </c>
      <c r="G179" s="1">
        <v>100</v>
      </c>
      <c r="H179" s="1">
        <v>85</v>
      </c>
      <c r="I179" s="1">
        <v>70</v>
      </c>
      <c r="J179" s="1">
        <v>65</v>
      </c>
      <c r="K179" t="s">
        <v>676</v>
      </c>
      <c r="L179" s="1" t="s">
        <v>756</v>
      </c>
      <c r="M179" s="1" t="s">
        <v>753</v>
      </c>
      <c r="N179" s="5">
        <f>(0.4*J179 + 0.5*MAX(F179,H179)+0.1*MIN(F179,H179)) / 10</f>
        <v>7.35</v>
      </c>
      <c r="O179" s="5">
        <f>(0.5*E179 + 0.25*G179 + 0.25*I179)/10</f>
        <v>7.25</v>
      </c>
      <c r="P179" s="1">
        <f t="shared" si="67"/>
        <v>7</v>
      </c>
      <c r="Q179" s="1">
        <f t="shared" si="68"/>
        <v>7</v>
      </c>
      <c r="R179" s="1">
        <f t="shared" si="69"/>
        <v>14</v>
      </c>
      <c r="S179" s="1">
        <f t="shared" si="70"/>
        <v>5</v>
      </c>
      <c r="T179" s="1" t="str">
        <f t="shared" si="71"/>
        <v>water</v>
      </c>
      <c r="U179" s="1" t="str">
        <f t="shared" si="72"/>
        <v>flying</v>
      </c>
      <c r="V179" s="1" t="s">
        <v>26</v>
      </c>
      <c r="Z179" t="str">
        <f t="shared" si="66"/>
        <v>Pelipper</v>
      </c>
      <c r="AB179">
        <v>0</v>
      </c>
      <c r="AC179">
        <v>0</v>
      </c>
      <c r="AD179">
        <v>2</v>
      </c>
    </row>
    <row r="180" spans="1:30" x14ac:dyDescent="0.25">
      <c r="A180">
        <v>172</v>
      </c>
      <c r="B180" t="s">
        <v>198</v>
      </c>
      <c r="C180" t="s">
        <v>44</v>
      </c>
      <c r="D180"/>
      <c r="E180" s="1">
        <v>20</v>
      </c>
      <c r="F180" s="1">
        <v>40</v>
      </c>
      <c r="G180" s="1">
        <v>15</v>
      </c>
      <c r="H180" s="1">
        <v>35</v>
      </c>
      <c r="I180" s="1">
        <v>35</v>
      </c>
      <c r="J180" s="1">
        <v>60</v>
      </c>
      <c r="K180" t="s">
        <v>615</v>
      </c>
      <c r="L180" s="1" t="s">
        <v>751</v>
      </c>
      <c r="M180" s="1" t="s">
        <v>753</v>
      </c>
      <c r="N180" s="5">
        <f>(0.4*J180 + 0.5*MAX(F180,H180)+0.1*MIN(F180,H180)) / 10</f>
        <v>4.75</v>
      </c>
      <c r="O180" s="5">
        <f>(0.5*E180 + 0.25*G180 + 0.25*I180)/10</f>
        <v>2.25</v>
      </c>
      <c r="P180" s="1">
        <f t="shared" ref="P180" si="74">ROUND(N180, 0)</f>
        <v>5</v>
      </c>
      <c r="Q180" s="1">
        <f t="shared" ref="Q180" si="75">ROUND(O180, 0)</f>
        <v>2</v>
      </c>
      <c r="R180" s="1">
        <f t="shared" ref="R180" si="76">P180+Q180</f>
        <v>7</v>
      </c>
      <c r="S180" s="1">
        <f t="shared" ref="S180" si="77">ROUND((R180-4) / 2, 0)</f>
        <v>2</v>
      </c>
      <c r="T180" s="1" t="str">
        <f t="shared" si="71"/>
        <v>electric</v>
      </c>
      <c r="U180" t="s">
        <v>33</v>
      </c>
      <c r="V180"/>
      <c r="W180" t="str">
        <f>B181</f>
        <v>Pikachu</v>
      </c>
      <c r="X180"/>
      <c r="Y180">
        <f t="shared" si="73"/>
        <v>2</v>
      </c>
      <c r="Z180" t="str">
        <f t="shared" ref="Z180:Z206" si="78">B180</f>
        <v>Pichu</v>
      </c>
      <c r="AA180"/>
      <c r="AB180">
        <v>0</v>
      </c>
      <c r="AC180">
        <v>0</v>
      </c>
      <c r="AD180">
        <v>1</v>
      </c>
    </row>
    <row r="181" spans="1:30" x14ac:dyDescent="0.25">
      <c r="A181">
        <v>25</v>
      </c>
      <c r="B181" t="s">
        <v>43</v>
      </c>
      <c r="C181" t="s">
        <v>44</v>
      </c>
      <c r="D181"/>
      <c r="E181" s="1">
        <v>35</v>
      </c>
      <c r="F181" s="1">
        <v>55</v>
      </c>
      <c r="G181" s="1">
        <v>40</v>
      </c>
      <c r="H181" s="1">
        <v>50</v>
      </c>
      <c r="I181" s="1">
        <v>50</v>
      </c>
      <c r="J181" s="1">
        <v>90</v>
      </c>
      <c r="K181" t="s">
        <v>530</v>
      </c>
      <c r="L181" s="1" t="s">
        <v>751</v>
      </c>
      <c r="M181" s="1" t="s">
        <v>753</v>
      </c>
      <c r="N181" s="5">
        <f t="shared" ref="N181:N182" si="79">(0.4*J181 + 0.5*MAX(F181,H181)+0.1*MIN(F181,H181)) / 10</f>
        <v>6.85</v>
      </c>
      <c r="O181" s="5">
        <f t="shared" ref="O181:O182" si="80">(0.5*E181 + 0.25*G181 + 0.25*I181)/10</f>
        <v>4</v>
      </c>
      <c r="P181" s="1">
        <f t="shared" ref="P181:P182" si="81">ROUND(N181, 0)</f>
        <v>7</v>
      </c>
      <c r="Q181" s="1">
        <f t="shared" ref="Q181:Q182" si="82">ROUND(O181, 0)</f>
        <v>4</v>
      </c>
      <c r="R181" s="1">
        <f t="shared" ref="R181:R182" si="83">P181+Q181</f>
        <v>11</v>
      </c>
      <c r="S181" s="1">
        <f t="shared" ref="S181:S182" si="84">ROUND((R181-4) / 2, 0)</f>
        <v>4</v>
      </c>
      <c r="T181" s="1" t="str">
        <f t="shared" ref="T181:T182" si="85">C181</f>
        <v>electric</v>
      </c>
      <c r="U181" s="1" t="s">
        <v>22</v>
      </c>
      <c r="V181" t="s">
        <v>33</v>
      </c>
      <c r="W181" t="str">
        <f>B182</f>
        <v>Raichu</v>
      </c>
      <c r="X181"/>
      <c r="Y181">
        <f t="shared" si="73"/>
        <v>4</v>
      </c>
      <c r="Z181" t="str">
        <f t="shared" si="78"/>
        <v>Pikachu</v>
      </c>
      <c r="AA181"/>
      <c r="AB181">
        <v>0</v>
      </c>
      <c r="AC181">
        <v>0</v>
      </c>
      <c r="AD181">
        <v>2</v>
      </c>
    </row>
    <row r="182" spans="1:30" x14ac:dyDescent="0.25">
      <c r="A182">
        <v>26</v>
      </c>
      <c r="B182" t="s">
        <v>45</v>
      </c>
      <c r="C182" t="s">
        <v>44</v>
      </c>
      <c r="D182"/>
      <c r="E182" s="1">
        <v>60</v>
      </c>
      <c r="F182" s="1">
        <v>90</v>
      </c>
      <c r="G182" s="1">
        <v>55</v>
      </c>
      <c r="H182" s="1">
        <v>90</v>
      </c>
      <c r="I182" s="1">
        <v>80</v>
      </c>
      <c r="J182" s="1">
        <v>110</v>
      </c>
      <c r="K182" t="s">
        <v>530</v>
      </c>
      <c r="L182" s="1" t="s">
        <v>751</v>
      </c>
      <c r="M182" s="1" t="s">
        <v>753</v>
      </c>
      <c r="N182" s="5">
        <f t="shared" si="79"/>
        <v>9.8000000000000007</v>
      </c>
      <c r="O182" s="5">
        <f t="shared" si="80"/>
        <v>6.375</v>
      </c>
      <c r="P182" s="1">
        <f t="shared" si="81"/>
        <v>10</v>
      </c>
      <c r="Q182" s="1">
        <f t="shared" si="82"/>
        <v>6</v>
      </c>
      <c r="R182" s="1">
        <f t="shared" si="83"/>
        <v>16</v>
      </c>
      <c r="S182" s="1">
        <f t="shared" si="84"/>
        <v>6</v>
      </c>
      <c r="T182" s="1" t="str">
        <f t="shared" si="85"/>
        <v>electric</v>
      </c>
      <c r="U182" s="1" t="s">
        <v>22</v>
      </c>
      <c r="V182" t="s">
        <v>77</v>
      </c>
      <c r="W182"/>
      <c r="X182"/>
      <c r="Z182" t="str">
        <f t="shared" si="78"/>
        <v>Raichu</v>
      </c>
      <c r="AA182"/>
      <c r="AB182">
        <v>0</v>
      </c>
      <c r="AC182">
        <v>0</v>
      </c>
      <c r="AD182">
        <v>3</v>
      </c>
    </row>
    <row r="183" spans="1:30" x14ac:dyDescent="0.25">
      <c r="A183">
        <v>298</v>
      </c>
      <c r="B183" t="s">
        <v>324</v>
      </c>
      <c r="C183" t="s">
        <v>33</v>
      </c>
      <c r="D183" t="s">
        <v>55</v>
      </c>
      <c r="E183" s="1">
        <v>50</v>
      </c>
      <c r="F183" s="1">
        <v>20</v>
      </c>
      <c r="G183" s="1">
        <v>40</v>
      </c>
      <c r="H183" s="1">
        <v>20</v>
      </c>
      <c r="I183" s="1">
        <v>40</v>
      </c>
      <c r="J183" s="1">
        <v>20</v>
      </c>
      <c r="K183" t="s">
        <v>690</v>
      </c>
      <c r="L183" s="3" t="s">
        <v>756</v>
      </c>
      <c r="M183" s="1" t="s">
        <v>755</v>
      </c>
      <c r="N183" s="5">
        <f t="shared" ref="N183:N185" si="86">(0.4*J183 + 0.5*MAX(F183,H183)+0.1*MIN(F183,H183)) / 10</f>
        <v>2</v>
      </c>
      <c r="O183" s="5">
        <f t="shared" ref="O183:O185" si="87">(0.5*E183 + 0.25*G183 + 0.25*I183)/10</f>
        <v>4.5</v>
      </c>
      <c r="P183" s="1">
        <f t="shared" ref="P183:P185" si="88">ROUND(N183, 0)</f>
        <v>2</v>
      </c>
      <c r="Q183" s="1">
        <f t="shared" ref="Q183:Q185" si="89">ROUND(O183, 0)</f>
        <v>5</v>
      </c>
      <c r="R183" s="1">
        <f t="shared" ref="R183:R185" si="90">P183+Q183</f>
        <v>7</v>
      </c>
      <c r="S183" s="1">
        <f t="shared" ref="S183:S185" si="91">ROUND((R183-4) / 2, 0)</f>
        <v>2</v>
      </c>
      <c r="T183" s="1" t="str">
        <f t="shared" ref="T183:U185" si="92">C183</f>
        <v>normal</v>
      </c>
      <c r="U183" s="1" t="str">
        <f t="shared" si="92"/>
        <v>fairy</v>
      </c>
      <c r="V183"/>
      <c r="W183" s="1" t="str">
        <f t="shared" ref="W183:W184" si="93">B184</f>
        <v>Marill</v>
      </c>
      <c r="X183"/>
      <c r="Y183">
        <f t="shared" si="33"/>
        <v>1</v>
      </c>
      <c r="Z183" t="str">
        <f t="shared" si="78"/>
        <v>Azurill</v>
      </c>
      <c r="AA183"/>
      <c r="AB183">
        <v>0</v>
      </c>
      <c r="AC183">
        <v>0</v>
      </c>
      <c r="AD183">
        <v>1</v>
      </c>
    </row>
    <row r="184" spans="1:30" x14ac:dyDescent="0.25">
      <c r="A184">
        <v>183</v>
      </c>
      <c r="B184" t="s">
        <v>209</v>
      </c>
      <c r="C184" t="s">
        <v>22</v>
      </c>
      <c r="D184" t="s">
        <v>55</v>
      </c>
      <c r="E184">
        <v>70</v>
      </c>
      <c r="F184" s="1">
        <v>20</v>
      </c>
      <c r="G184" s="1">
        <v>50</v>
      </c>
      <c r="H184" s="1">
        <v>20</v>
      </c>
      <c r="I184" s="1">
        <v>50</v>
      </c>
      <c r="J184" s="1">
        <v>40</v>
      </c>
      <c r="K184" t="s">
        <v>620</v>
      </c>
      <c r="L184" s="3" t="s">
        <v>756</v>
      </c>
      <c r="M184" s="1" t="s">
        <v>755</v>
      </c>
      <c r="N184" s="5">
        <f t="shared" si="86"/>
        <v>2.8</v>
      </c>
      <c r="O184" s="5">
        <f t="shared" si="87"/>
        <v>6</v>
      </c>
      <c r="P184" s="1">
        <f t="shared" si="88"/>
        <v>3</v>
      </c>
      <c r="Q184" s="1">
        <f t="shared" si="89"/>
        <v>6</v>
      </c>
      <c r="R184" s="1">
        <f t="shared" si="90"/>
        <v>9</v>
      </c>
      <c r="S184" s="1">
        <f t="shared" si="91"/>
        <v>3</v>
      </c>
      <c r="T184" s="1" t="str">
        <f t="shared" si="92"/>
        <v>water</v>
      </c>
      <c r="U184" s="1" t="str">
        <f t="shared" si="92"/>
        <v>fairy</v>
      </c>
      <c r="V184" t="s">
        <v>33</v>
      </c>
      <c r="W184" s="1" t="str">
        <f t="shared" si="93"/>
        <v>Azumarill</v>
      </c>
      <c r="X184"/>
      <c r="Y184">
        <f t="shared" si="33"/>
        <v>5</v>
      </c>
      <c r="Z184" t="str">
        <f t="shared" si="78"/>
        <v>Marill</v>
      </c>
      <c r="AA184"/>
      <c r="AB184">
        <v>0</v>
      </c>
      <c r="AC184">
        <v>0</v>
      </c>
      <c r="AD184">
        <v>2</v>
      </c>
    </row>
    <row r="185" spans="1:30" x14ac:dyDescent="0.25">
      <c r="A185">
        <v>184</v>
      </c>
      <c r="B185" t="s">
        <v>210</v>
      </c>
      <c r="C185" t="s">
        <v>22</v>
      </c>
      <c r="D185" t="s">
        <v>55</v>
      </c>
      <c r="E185">
        <v>100</v>
      </c>
      <c r="F185" s="1">
        <v>50</v>
      </c>
      <c r="G185" s="1">
        <v>80</v>
      </c>
      <c r="H185" s="1">
        <v>60</v>
      </c>
      <c r="I185" s="1">
        <v>80</v>
      </c>
      <c r="J185" s="1">
        <v>50</v>
      </c>
      <c r="K185" t="s">
        <v>621</v>
      </c>
      <c r="L185" s="3" t="s">
        <v>756</v>
      </c>
      <c r="M185" s="1" t="s">
        <v>755</v>
      </c>
      <c r="N185" s="5">
        <f t="shared" si="86"/>
        <v>5.5</v>
      </c>
      <c r="O185" s="5">
        <f t="shared" si="87"/>
        <v>9</v>
      </c>
      <c r="P185" s="1">
        <f t="shared" si="88"/>
        <v>6</v>
      </c>
      <c r="Q185" s="1">
        <f t="shared" si="89"/>
        <v>9</v>
      </c>
      <c r="R185" s="1">
        <f t="shared" si="90"/>
        <v>15</v>
      </c>
      <c r="S185" s="1">
        <f t="shared" si="91"/>
        <v>6</v>
      </c>
      <c r="T185" s="1" t="str">
        <f t="shared" si="92"/>
        <v>water</v>
      </c>
      <c r="U185" s="1" t="str">
        <f t="shared" si="92"/>
        <v>fairy</v>
      </c>
      <c r="V185" t="s">
        <v>48</v>
      </c>
      <c r="X185"/>
      <c r="Z185" t="str">
        <f t="shared" si="78"/>
        <v>Azumarill</v>
      </c>
      <c r="AA185"/>
      <c r="AB185">
        <v>0</v>
      </c>
      <c r="AC185">
        <v>0</v>
      </c>
      <c r="AD185">
        <v>3</v>
      </c>
    </row>
    <row r="186" spans="1:30" x14ac:dyDescent="0.25">
      <c r="A186">
        <v>41</v>
      </c>
      <c r="B186" t="s">
        <v>61</v>
      </c>
      <c r="C186" t="s">
        <v>13</v>
      </c>
      <c r="D186" t="s">
        <v>20</v>
      </c>
      <c r="E186">
        <v>40</v>
      </c>
      <c r="F186">
        <v>45</v>
      </c>
      <c r="G186">
        <v>35</v>
      </c>
      <c r="H186">
        <v>30</v>
      </c>
      <c r="I186">
        <v>40</v>
      </c>
      <c r="J186">
        <v>55</v>
      </c>
      <c r="K186" t="s">
        <v>539</v>
      </c>
      <c r="L186" s="3" t="s">
        <v>759</v>
      </c>
      <c r="M186" s="3" t="s">
        <v>752</v>
      </c>
      <c r="N186" s="5">
        <f t="shared" ref="N186:N188" si="94">(0.4*J186 + 0.5*MAX(F186,H186)+0.1*MIN(F186,H186)) / 10</f>
        <v>4.75</v>
      </c>
      <c r="O186" s="5">
        <f t="shared" ref="O186:O188" si="95">(0.5*E186 + 0.25*G186 + 0.25*I186)/10</f>
        <v>3.875</v>
      </c>
      <c r="P186" s="1">
        <f t="shared" ref="P186:P188" si="96">ROUND(N186, 0)</f>
        <v>5</v>
      </c>
      <c r="Q186" s="1">
        <f t="shared" ref="Q186:Q188" si="97">ROUND(O186, 0)</f>
        <v>4</v>
      </c>
      <c r="R186" s="1">
        <f t="shared" ref="R186:R188" si="98">P186+Q186</f>
        <v>9</v>
      </c>
      <c r="S186" s="1">
        <f t="shared" ref="S186:S188" si="99">ROUND((R186-4) / 2, 0)</f>
        <v>3</v>
      </c>
      <c r="T186" s="1" t="str">
        <f t="shared" ref="T186:T188" si="100">C186</f>
        <v>poison</v>
      </c>
      <c r="U186" s="1" t="str">
        <f t="shared" ref="U186:U188" si="101">D186</f>
        <v>flying</v>
      </c>
      <c r="V186"/>
      <c r="W186" s="1" t="str">
        <f t="shared" ref="W186:W187" si="102">B187</f>
        <v>Golbat</v>
      </c>
      <c r="X186"/>
      <c r="Y186">
        <f t="shared" si="33"/>
        <v>5</v>
      </c>
      <c r="Z186" t="str">
        <f t="shared" si="78"/>
        <v>Zubat</v>
      </c>
      <c r="AA186"/>
      <c r="AB186">
        <v>0</v>
      </c>
      <c r="AC186">
        <v>0</v>
      </c>
      <c r="AD186">
        <v>1</v>
      </c>
    </row>
    <row r="187" spans="1:30" x14ac:dyDescent="0.25">
      <c r="A187">
        <v>42</v>
      </c>
      <c r="B187" t="s">
        <v>62</v>
      </c>
      <c r="C187" t="s">
        <v>13</v>
      </c>
      <c r="D187" t="s">
        <v>20</v>
      </c>
      <c r="E187">
        <v>75</v>
      </c>
      <c r="F187">
        <v>80</v>
      </c>
      <c r="G187">
        <v>70</v>
      </c>
      <c r="H187">
        <v>65</v>
      </c>
      <c r="I187">
        <v>75</v>
      </c>
      <c r="J187">
        <v>90</v>
      </c>
      <c r="K187" t="s">
        <v>539</v>
      </c>
      <c r="L187" s="3" t="s">
        <v>759</v>
      </c>
      <c r="M187" s="3" t="s">
        <v>752</v>
      </c>
      <c r="N187" s="5">
        <f t="shared" si="94"/>
        <v>8.25</v>
      </c>
      <c r="O187" s="5">
        <f t="shared" si="95"/>
        <v>7.375</v>
      </c>
      <c r="P187" s="1">
        <f t="shared" si="96"/>
        <v>8</v>
      </c>
      <c r="Q187" s="1">
        <f t="shared" si="97"/>
        <v>7</v>
      </c>
      <c r="R187" s="1">
        <f t="shared" si="98"/>
        <v>15</v>
      </c>
      <c r="S187" s="1">
        <f t="shared" si="99"/>
        <v>6</v>
      </c>
      <c r="T187" s="1" t="str">
        <f t="shared" si="100"/>
        <v>poison</v>
      </c>
      <c r="U187" s="1" t="str">
        <f t="shared" si="101"/>
        <v>flying</v>
      </c>
      <c r="V187" t="s">
        <v>33</v>
      </c>
      <c r="W187" s="1" t="str">
        <f t="shared" si="102"/>
        <v>Crobat</v>
      </c>
      <c r="X187"/>
      <c r="Y187">
        <f t="shared" si="33"/>
        <v>3</v>
      </c>
      <c r="Z187" t="str">
        <f t="shared" si="78"/>
        <v>Golbat</v>
      </c>
      <c r="AA187"/>
      <c r="AB187">
        <v>0</v>
      </c>
      <c r="AC187">
        <v>0</v>
      </c>
      <c r="AD187">
        <v>2</v>
      </c>
    </row>
    <row r="188" spans="1:30" x14ac:dyDescent="0.25">
      <c r="A188">
        <v>169</v>
      </c>
      <c r="B188" t="s">
        <v>195</v>
      </c>
      <c r="C188" t="s">
        <v>13</v>
      </c>
      <c r="D188" t="s">
        <v>20</v>
      </c>
      <c r="E188">
        <v>85</v>
      </c>
      <c r="F188">
        <v>90</v>
      </c>
      <c r="G188">
        <v>80</v>
      </c>
      <c r="H188">
        <v>70</v>
      </c>
      <c r="I188">
        <v>80</v>
      </c>
      <c r="J188">
        <v>130</v>
      </c>
      <c r="K188" t="s">
        <v>539</v>
      </c>
      <c r="L188" s="3" t="s">
        <v>759</v>
      </c>
      <c r="M188" s="3" t="s">
        <v>752</v>
      </c>
      <c r="N188" s="5">
        <f t="shared" si="94"/>
        <v>10.4</v>
      </c>
      <c r="O188" s="5">
        <f t="shared" si="95"/>
        <v>8.25</v>
      </c>
      <c r="P188" s="1">
        <f t="shared" si="96"/>
        <v>10</v>
      </c>
      <c r="Q188" s="1">
        <f t="shared" si="97"/>
        <v>8</v>
      </c>
      <c r="R188" s="1">
        <f t="shared" si="98"/>
        <v>18</v>
      </c>
      <c r="S188" s="1">
        <f t="shared" si="99"/>
        <v>7</v>
      </c>
      <c r="T188" s="1" t="str">
        <f t="shared" si="100"/>
        <v>poison</v>
      </c>
      <c r="U188" s="1" t="str">
        <f t="shared" si="101"/>
        <v>flying</v>
      </c>
      <c r="V188" t="s">
        <v>26</v>
      </c>
      <c r="X188"/>
      <c r="Z188" t="str">
        <f t="shared" si="78"/>
        <v>Crobat</v>
      </c>
      <c r="AA188"/>
      <c r="AB188">
        <v>0</v>
      </c>
      <c r="AC188">
        <v>0</v>
      </c>
      <c r="AD188">
        <v>3</v>
      </c>
    </row>
    <row r="189" spans="1:30" x14ac:dyDescent="0.25">
      <c r="A189">
        <v>66</v>
      </c>
      <c r="B189" t="s">
        <v>88</v>
      </c>
      <c r="C189" t="s">
        <v>77</v>
      </c>
      <c r="D189"/>
      <c r="E189">
        <v>70</v>
      </c>
      <c r="F189">
        <v>80</v>
      </c>
      <c r="G189">
        <v>50</v>
      </c>
      <c r="H189">
        <v>35</v>
      </c>
      <c r="I189">
        <v>35</v>
      </c>
      <c r="J189">
        <v>35</v>
      </c>
      <c r="K189" t="s">
        <v>554</v>
      </c>
      <c r="L189" s="3" t="s">
        <v>759</v>
      </c>
      <c r="M189" s="3" t="s">
        <v>753</v>
      </c>
      <c r="N189" s="5">
        <f t="shared" ref="N189:N191" si="103">(0.4*J189 + 0.5*MAX(F189,H189)+0.1*MIN(F189,H189)) / 10</f>
        <v>5.75</v>
      </c>
      <c r="O189" s="5">
        <f t="shared" ref="O189:O191" si="104">(0.5*E189 + 0.25*G189 + 0.25*I189)/10</f>
        <v>5.625</v>
      </c>
      <c r="P189" s="1">
        <f t="shared" ref="P189:P191" si="105">ROUND(N189, 0)</f>
        <v>6</v>
      </c>
      <c r="Q189" s="1">
        <f t="shared" ref="Q189:Q191" si="106">ROUND(O189, 0)</f>
        <v>6</v>
      </c>
      <c r="R189" s="1">
        <f t="shared" ref="R189:R191" si="107">P189+Q189</f>
        <v>12</v>
      </c>
      <c r="S189" s="1">
        <f t="shared" ref="S189:S191" si="108">ROUND((R189-4) / 2, 0)</f>
        <v>4</v>
      </c>
      <c r="T189" s="1" t="str">
        <f t="shared" ref="T189:T191" si="109">C189</f>
        <v>fighting</v>
      </c>
      <c r="U189" t="s">
        <v>33</v>
      </c>
      <c r="V189"/>
      <c r="W189" s="1" t="str">
        <f t="shared" ref="W189:W190" si="110">B190</f>
        <v>Machoke</v>
      </c>
      <c r="X189"/>
      <c r="Y189">
        <f t="shared" si="33"/>
        <v>2</v>
      </c>
      <c r="Z189" t="str">
        <f t="shared" si="78"/>
        <v>Machop</v>
      </c>
      <c r="AA189"/>
      <c r="AB189">
        <v>0</v>
      </c>
      <c r="AC189">
        <v>0</v>
      </c>
      <c r="AD189">
        <v>1</v>
      </c>
    </row>
    <row r="190" spans="1:30" x14ac:dyDescent="0.25">
      <c r="A190">
        <v>67</v>
      </c>
      <c r="B190" t="s">
        <v>89</v>
      </c>
      <c r="C190" t="s">
        <v>77</v>
      </c>
      <c r="D190"/>
      <c r="E190">
        <v>80</v>
      </c>
      <c r="F190">
        <v>100</v>
      </c>
      <c r="G190">
        <v>70</v>
      </c>
      <c r="H190">
        <v>50</v>
      </c>
      <c r="I190">
        <v>60</v>
      </c>
      <c r="J190">
        <v>45</v>
      </c>
      <c r="K190" t="s">
        <v>554</v>
      </c>
      <c r="L190" s="3" t="s">
        <v>759</v>
      </c>
      <c r="M190" s="3" t="s">
        <v>753</v>
      </c>
      <c r="N190" s="5">
        <f t="shared" si="103"/>
        <v>7.3</v>
      </c>
      <c r="O190" s="5">
        <f t="shared" si="104"/>
        <v>7.25</v>
      </c>
      <c r="P190" s="1">
        <f t="shared" si="105"/>
        <v>7</v>
      </c>
      <c r="Q190" s="1">
        <f t="shared" si="106"/>
        <v>7</v>
      </c>
      <c r="R190" s="1">
        <f t="shared" si="107"/>
        <v>14</v>
      </c>
      <c r="S190" s="1">
        <f t="shared" si="108"/>
        <v>5</v>
      </c>
      <c r="T190" s="1" t="str">
        <f t="shared" si="109"/>
        <v>fighting</v>
      </c>
      <c r="U190" t="s">
        <v>105</v>
      </c>
      <c r="V190" t="s">
        <v>33</v>
      </c>
      <c r="W190" s="1" t="str">
        <f t="shared" si="110"/>
        <v>Machamp</v>
      </c>
      <c r="X190"/>
      <c r="Y190">
        <f t="shared" si="33"/>
        <v>5</v>
      </c>
      <c r="Z190" t="str">
        <f t="shared" si="78"/>
        <v>Machoke</v>
      </c>
      <c r="AA190"/>
      <c r="AB190">
        <v>0</v>
      </c>
      <c r="AC190">
        <v>0</v>
      </c>
      <c r="AD190">
        <v>2</v>
      </c>
    </row>
    <row r="191" spans="1:30" x14ac:dyDescent="0.25">
      <c r="A191">
        <v>68</v>
      </c>
      <c r="B191" t="s">
        <v>90</v>
      </c>
      <c r="C191" t="s">
        <v>77</v>
      </c>
      <c r="D191"/>
      <c r="E191">
        <v>90</v>
      </c>
      <c r="F191">
        <v>130</v>
      </c>
      <c r="G191">
        <v>80</v>
      </c>
      <c r="H191">
        <v>65</v>
      </c>
      <c r="I191">
        <v>85</v>
      </c>
      <c r="J191">
        <v>55</v>
      </c>
      <c r="K191" t="s">
        <v>554</v>
      </c>
      <c r="L191" s="3" t="s">
        <v>759</v>
      </c>
      <c r="M191" s="3" t="s">
        <v>753</v>
      </c>
      <c r="N191" s="5">
        <f t="shared" si="103"/>
        <v>9.35</v>
      </c>
      <c r="O191" s="5">
        <f t="shared" si="104"/>
        <v>8.625</v>
      </c>
      <c r="P191" s="1">
        <f t="shared" si="105"/>
        <v>9</v>
      </c>
      <c r="Q191" s="1">
        <f t="shared" si="106"/>
        <v>9</v>
      </c>
      <c r="R191" s="1">
        <f t="shared" si="107"/>
        <v>18</v>
      </c>
      <c r="S191" s="1">
        <f t="shared" si="108"/>
        <v>7</v>
      </c>
      <c r="T191" s="1" t="str">
        <f t="shared" si="109"/>
        <v>fighting</v>
      </c>
      <c r="U191" t="s">
        <v>105</v>
      </c>
      <c r="V191" t="s">
        <v>47</v>
      </c>
      <c r="X191"/>
      <c r="Z191" t="str">
        <f t="shared" si="78"/>
        <v>Machamp</v>
      </c>
      <c r="AA191"/>
      <c r="AB191">
        <v>0</v>
      </c>
      <c r="AC191">
        <v>0</v>
      </c>
      <c r="AD191">
        <v>3</v>
      </c>
    </row>
    <row r="192" spans="1:30" x14ac:dyDescent="0.25">
      <c r="A192">
        <v>77</v>
      </c>
      <c r="B192" t="s">
        <v>100</v>
      </c>
      <c r="C192" t="s">
        <v>17</v>
      </c>
      <c r="D192"/>
      <c r="E192">
        <v>50</v>
      </c>
      <c r="F192">
        <v>85</v>
      </c>
      <c r="G192">
        <v>55</v>
      </c>
      <c r="H192">
        <v>65</v>
      </c>
      <c r="I192">
        <v>65</v>
      </c>
      <c r="J192">
        <v>90</v>
      </c>
      <c r="K192" t="s">
        <v>559</v>
      </c>
      <c r="L192" s="3" t="s">
        <v>754</v>
      </c>
      <c r="M192" s="3" t="s">
        <v>755</v>
      </c>
      <c r="N192" s="5">
        <f t="shared" ref="N192:N193" si="111">(0.4*J192 + 0.5*MAX(F192,H192)+0.1*MIN(F192,H192)) / 10</f>
        <v>8.5</v>
      </c>
      <c r="O192" s="5">
        <f t="shared" ref="O192:O193" si="112">(0.5*E192 + 0.25*G192 + 0.25*I192)/10</f>
        <v>5.5</v>
      </c>
      <c r="P192" s="1">
        <f t="shared" ref="P192:P193" si="113">ROUND(N192, 0)</f>
        <v>9</v>
      </c>
      <c r="Q192" s="1">
        <f t="shared" ref="Q192:Q193" si="114">ROUND(O192, 0)</f>
        <v>6</v>
      </c>
      <c r="R192" s="1">
        <f t="shared" ref="R192:R193" si="115">P192+Q192</f>
        <v>15</v>
      </c>
      <c r="S192" s="1">
        <f t="shared" ref="S192:S193" si="116">ROUND((R192-4) / 2, 0)</f>
        <v>6</v>
      </c>
      <c r="T192" s="1" t="str">
        <f t="shared" ref="T192:T193" si="117">C192</f>
        <v>fire</v>
      </c>
      <c r="U192" t="s">
        <v>33</v>
      </c>
      <c r="V192"/>
      <c r="W192" s="1" t="str">
        <f t="shared" ref="W192" si="118">B193</f>
        <v>Rapidash</v>
      </c>
      <c r="X192"/>
      <c r="Y192">
        <f t="shared" si="33"/>
        <v>3</v>
      </c>
      <c r="Z192" t="str">
        <f t="shared" si="78"/>
        <v>Ponyta</v>
      </c>
      <c r="AA192"/>
      <c r="AB192">
        <v>0</v>
      </c>
      <c r="AC192">
        <v>0</v>
      </c>
      <c r="AD192">
        <v>1</v>
      </c>
    </row>
    <row r="193" spans="1:30" x14ac:dyDescent="0.25">
      <c r="A193">
        <v>78</v>
      </c>
      <c r="B193" t="s">
        <v>101</v>
      </c>
      <c r="C193" t="s">
        <v>17</v>
      </c>
      <c r="D193"/>
      <c r="E193">
        <v>65</v>
      </c>
      <c r="F193">
        <v>100</v>
      </c>
      <c r="G193">
        <v>70</v>
      </c>
      <c r="H193">
        <v>80</v>
      </c>
      <c r="I193">
        <v>80</v>
      </c>
      <c r="J193">
        <v>105</v>
      </c>
      <c r="K193" t="s">
        <v>559</v>
      </c>
      <c r="L193" s="3" t="s">
        <v>754</v>
      </c>
      <c r="M193" s="3" t="s">
        <v>755</v>
      </c>
      <c r="N193" s="5">
        <f t="shared" si="111"/>
        <v>10</v>
      </c>
      <c r="O193" s="5">
        <f t="shared" si="112"/>
        <v>7</v>
      </c>
      <c r="P193" s="1">
        <f t="shared" si="113"/>
        <v>10</v>
      </c>
      <c r="Q193" s="1">
        <f t="shared" si="114"/>
        <v>7</v>
      </c>
      <c r="R193" s="1">
        <f t="shared" si="115"/>
        <v>17</v>
      </c>
      <c r="S193" s="1">
        <f t="shared" si="116"/>
        <v>7</v>
      </c>
      <c r="T193" s="1" t="str">
        <f t="shared" si="117"/>
        <v>fire</v>
      </c>
      <c r="U193" t="s">
        <v>47</v>
      </c>
      <c r="V193" t="s">
        <v>44</v>
      </c>
      <c r="X193"/>
      <c r="Z193" t="str">
        <f t="shared" si="78"/>
        <v>Rapidash</v>
      </c>
      <c r="AA193"/>
      <c r="AB193">
        <v>0</v>
      </c>
      <c r="AC193">
        <v>0</v>
      </c>
      <c r="AD193">
        <v>2</v>
      </c>
    </row>
    <row r="194" spans="1:30" x14ac:dyDescent="0.25">
      <c r="A194">
        <v>214</v>
      </c>
      <c r="B194" t="s">
        <v>240</v>
      </c>
      <c r="C194" t="s">
        <v>26</v>
      </c>
      <c r="D194" t="s">
        <v>77</v>
      </c>
      <c r="E194">
        <v>80</v>
      </c>
      <c r="F194">
        <v>125</v>
      </c>
      <c r="G194">
        <v>75</v>
      </c>
      <c r="H194">
        <v>40</v>
      </c>
      <c r="I194">
        <v>95</v>
      </c>
      <c r="J194">
        <v>85</v>
      </c>
      <c r="K194" t="s">
        <v>635</v>
      </c>
      <c r="L194" s="3" t="s">
        <v>751</v>
      </c>
      <c r="M194" s="3" t="s">
        <v>753</v>
      </c>
      <c r="N194" s="5">
        <f t="shared" ref="N194" si="119">(0.4*J194 + 0.5*MAX(F194,H194)+0.1*MIN(F194,H194)) / 10</f>
        <v>10.050000000000001</v>
      </c>
      <c r="O194" s="5">
        <f t="shared" ref="O194" si="120">(0.5*E194 + 0.25*G194 + 0.25*I194)/10</f>
        <v>8.25</v>
      </c>
      <c r="P194" s="1">
        <f t="shared" ref="P194" si="121">ROUND(N194, 0)</f>
        <v>10</v>
      </c>
      <c r="Q194" s="1">
        <f t="shared" ref="Q194" si="122">ROUND(O194, 0)</f>
        <v>8</v>
      </c>
      <c r="R194" s="1">
        <f t="shared" ref="R194" si="123">P194+Q194</f>
        <v>18</v>
      </c>
      <c r="S194" s="1">
        <f t="shared" ref="S194" si="124">ROUND((R194-4) / 2, 0)</f>
        <v>7</v>
      </c>
      <c r="T194" s="1" t="str">
        <f t="shared" ref="T194:U194" si="125">C194</f>
        <v>bug</v>
      </c>
      <c r="U194" s="1" t="str">
        <f t="shared" si="125"/>
        <v>fighting</v>
      </c>
      <c r="V194" t="s">
        <v>97</v>
      </c>
      <c r="W194"/>
      <c r="X194"/>
      <c r="Z194" t="str">
        <f t="shared" si="78"/>
        <v>Heracross</v>
      </c>
      <c r="AA194"/>
      <c r="AB194">
        <v>0</v>
      </c>
      <c r="AC194">
        <v>0</v>
      </c>
      <c r="AD194">
        <v>1</v>
      </c>
    </row>
    <row r="195" spans="1:30" x14ac:dyDescent="0.25">
      <c r="A195">
        <v>147</v>
      </c>
      <c r="B195" t="s">
        <v>172</v>
      </c>
      <c r="C195" t="s">
        <v>173</v>
      </c>
      <c r="D195"/>
      <c r="E195">
        <v>41</v>
      </c>
      <c r="F195">
        <v>64</v>
      </c>
      <c r="G195">
        <v>45</v>
      </c>
      <c r="H195">
        <v>50</v>
      </c>
      <c r="I195">
        <v>50</v>
      </c>
      <c r="J195">
        <v>50</v>
      </c>
      <c r="K195" t="s">
        <v>583</v>
      </c>
      <c r="L195" s="3" t="s">
        <v>978</v>
      </c>
      <c r="M195"/>
      <c r="N195" s="5">
        <f t="shared" ref="N195:N203" si="126">(0.4*J195 + 0.5*MAX(F195,H195)+0.1*MIN(F195,H195)) / 10</f>
        <v>5.7</v>
      </c>
      <c r="O195" s="5">
        <f t="shared" ref="O195:O203" si="127">(0.5*E195 + 0.25*G195 + 0.25*I195)/10</f>
        <v>4.4249999999999998</v>
      </c>
      <c r="P195" s="1">
        <f t="shared" ref="P195:P200" si="128">ROUND(N195, 0)</f>
        <v>6</v>
      </c>
      <c r="Q195" s="1">
        <f t="shared" ref="Q195:Q200" si="129">ROUND(O195, 0)</f>
        <v>4</v>
      </c>
      <c r="R195" s="1">
        <f t="shared" ref="R195:R200" si="130">P195+Q195</f>
        <v>10</v>
      </c>
      <c r="S195" s="1">
        <f t="shared" ref="S195:S200" si="131">ROUND((R195-4) / 2, 0)</f>
        <v>3</v>
      </c>
      <c r="T195" s="1" t="str">
        <f t="shared" ref="T195:U203" si="132">C195</f>
        <v>dragon</v>
      </c>
      <c r="U195" s="1" t="s">
        <v>33</v>
      </c>
      <c r="V195"/>
      <c r="W195" s="1" t="str">
        <f t="shared" ref="W195:W196" si="133">B196</f>
        <v>Dragonair</v>
      </c>
      <c r="X195"/>
      <c r="Y195">
        <f t="shared" si="33"/>
        <v>3</v>
      </c>
      <c r="Z195" t="str">
        <f t="shared" si="78"/>
        <v>Dratini</v>
      </c>
      <c r="AA195"/>
      <c r="AB195">
        <v>0</v>
      </c>
      <c r="AC195">
        <v>0</v>
      </c>
      <c r="AD195">
        <v>1</v>
      </c>
    </row>
    <row r="196" spans="1:30" x14ac:dyDescent="0.25">
      <c r="A196">
        <v>148</v>
      </c>
      <c r="B196" t="s">
        <v>174</v>
      </c>
      <c r="C196" t="s">
        <v>173</v>
      </c>
      <c r="D196"/>
      <c r="E196">
        <v>61</v>
      </c>
      <c r="F196">
        <v>84</v>
      </c>
      <c r="G196">
        <v>65</v>
      </c>
      <c r="H196">
        <v>70</v>
      </c>
      <c r="I196">
        <v>70</v>
      </c>
      <c r="J196">
        <v>70</v>
      </c>
      <c r="K196" t="s">
        <v>583</v>
      </c>
      <c r="L196" s="3" t="s">
        <v>978</v>
      </c>
      <c r="M196"/>
      <c r="N196" s="5">
        <f t="shared" si="126"/>
        <v>7.7</v>
      </c>
      <c r="O196" s="5">
        <f t="shared" si="127"/>
        <v>6.4249999999999998</v>
      </c>
      <c r="P196" s="1">
        <f t="shared" si="128"/>
        <v>8</v>
      </c>
      <c r="Q196" s="1">
        <f t="shared" si="129"/>
        <v>6</v>
      </c>
      <c r="R196" s="1">
        <f t="shared" si="130"/>
        <v>14</v>
      </c>
      <c r="S196" s="1">
        <f t="shared" si="131"/>
        <v>5</v>
      </c>
      <c r="T196" s="1" t="str">
        <f t="shared" si="132"/>
        <v>dragon</v>
      </c>
      <c r="U196" s="1" t="s">
        <v>22</v>
      </c>
      <c r="V196" t="s">
        <v>33</v>
      </c>
      <c r="W196" s="1" t="str">
        <f t="shared" si="133"/>
        <v>Dragonite</v>
      </c>
      <c r="X196"/>
      <c r="Y196">
        <f t="shared" si="33"/>
        <v>11</v>
      </c>
      <c r="Z196" t="str">
        <f t="shared" si="78"/>
        <v>Dragonair</v>
      </c>
      <c r="AA196"/>
      <c r="AB196">
        <v>0</v>
      </c>
      <c r="AC196">
        <v>0</v>
      </c>
      <c r="AD196">
        <v>2</v>
      </c>
    </row>
    <row r="197" spans="1:30" x14ac:dyDescent="0.25">
      <c r="A197">
        <v>149</v>
      </c>
      <c r="B197" t="s">
        <v>175</v>
      </c>
      <c r="C197" t="s">
        <v>173</v>
      </c>
      <c r="D197" t="s">
        <v>20</v>
      </c>
      <c r="E197">
        <v>91</v>
      </c>
      <c r="F197">
        <v>134</v>
      </c>
      <c r="G197">
        <v>95</v>
      </c>
      <c r="H197">
        <v>100</v>
      </c>
      <c r="I197">
        <v>100</v>
      </c>
      <c r="J197">
        <v>80</v>
      </c>
      <c r="K197" t="s">
        <v>583</v>
      </c>
      <c r="L197" s="3" t="s">
        <v>978</v>
      </c>
      <c r="M197"/>
      <c r="N197" s="5">
        <f t="shared" si="126"/>
        <v>10.9</v>
      </c>
      <c r="O197" s="5">
        <f t="shared" si="127"/>
        <v>9.4250000000000007</v>
      </c>
      <c r="P197" s="1">
        <f t="shared" si="128"/>
        <v>11</v>
      </c>
      <c r="Q197" s="2">
        <v>10</v>
      </c>
      <c r="R197" s="1">
        <f t="shared" si="130"/>
        <v>21</v>
      </c>
      <c r="S197" s="1">
        <f t="shared" si="131"/>
        <v>9</v>
      </c>
      <c r="T197" s="1" t="str">
        <f t="shared" si="132"/>
        <v>dragon</v>
      </c>
      <c r="U197" s="1" t="str">
        <f t="shared" si="132"/>
        <v>flying</v>
      </c>
      <c r="V197" t="s">
        <v>47</v>
      </c>
      <c r="X197"/>
      <c r="Z197" t="str">
        <f t="shared" si="78"/>
        <v>Dragonite</v>
      </c>
      <c r="AA197"/>
      <c r="AB197">
        <v>0</v>
      </c>
      <c r="AC197">
        <v>0</v>
      </c>
      <c r="AD197">
        <v>3</v>
      </c>
    </row>
    <row r="198" spans="1:30" x14ac:dyDescent="0.25">
      <c r="A198">
        <v>144</v>
      </c>
      <c r="B198" t="s">
        <v>169</v>
      </c>
      <c r="C198" t="s">
        <v>48</v>
      </c>
      <c r="D198" t="s">
        <v>20</v>
      </c>
      <c r="E198">
        <v>90</v>
      </c>
      <c r="F198">
        <v>85</v>
      </c>
      <c r="G198">
        <v>100</v>
      </c>
      <c r="H198">
        <v>95</v>
      </c>
      <c r="I198">
        <v>125</v>
      </c>
      <c r="J198">
        <v>85</v>
      </c>
      <c r="K198" t="s">
        <v>599</v>
      </c>
      <c r="L198" s="3" t="s">
        <v>759</v>
      </c>
      <c r="M198" t="s">
        <v>752</v>
      </c>
      <c r="N198" s="5">
        <f t="shared" si="126"/>
        <v>9</v>
      </c>
      <c r="O198" s="5">
        <f t="shared" si="127"/>
        <v>10.125</v>
      </c>
      <c r="P198" s="1">
        <f t="shared" si="128"/>
        <v>9</v>
      </c>
      <c r="Q198" s="2">
        <v>11</v>
      </c>
      <c r="R198" s="1">
        <f t="shared" si="130"/>
        <v>20</v>
      </c>
      <c r="S198" s="1">
        <f t="shared" si="131"/>
        <v>8</v>
      </c>
      <c r="T198" s="1" t="str">
        <f t="shared" si="132"/>
        <v>ice</v>
      </c>
      <c r="U198" s="1" t="str">
        <f t="shared" si="132"/>
        <v>flying</v>
      </c>
      <c r="V198" t="s">
        <v>85</v>
      </c>
      <c r="W198"/>
      <c r="X198"/>
      <c r="Z198" t="str">
        <f t="shared" si="78"/>
        <v>Articuno</v>
      </c>
      <c r="AA198"/>
      <c r="AB198">
        <v>1</v>
      </c>
      <c r="AC198">
        <v>1</v>
      </c>
      <c r="AD198">
        <v>1</v>
      </c>
    </row>
    <row r="199" spans="1:30" x14ac:dyDescent="0.25">
      <c r="A199">
        <v>145</v>
      </c>
      <c r="B199" t="s">
        <v>170</v>
      </c>
      <c r="C199" t="s">
        <v>44</v>
      </c>
      <c r="D199" t="s">
        <v>20</v>
      </c>
      <c r="E199">
        <v>90</v>
      </c>
      <c r="F199">
        <v>90</v>
      </c>
      <c r="G199">
        <v>85</v>
      </c>
      <c r="H199">
        <v>125</v>
      </c>
      <c r="I199">
        <v>90</v>
      </c>
      <c r="J199">
        <v>100</v>
      </c>
      <c r="K199" t="s">
        <v>589</v>
      </c>
      <c r="L199" s="3" t="s">
        <v>759</v>
      </c>
      <c r="M199" t="s">
        <v>753</v>
      </c>
      <c r="N199" s="5">
        <f t="shared" si="126"/>
        <v>11.15</v>
      </c>
      <c r="O199" s="5">
        <f t="shared" si="127"/>
        <v>8.875</v>
      </c>
      <c r="P199" s="2">
        <v>10</v>
      </c>
      <c r="Q199" s="2">
        <v>10</v>
      </c>
      <c r="R199" s="1">
        <f t="shared" si="130"/>
        <v>20</v>
      </c>
      <c r="S199" s="1">
        <f t="shared" si="131"/>
        <v>8</v>
      </c>
      <c r="T199" s="1" t="str">
        <f t="shared" si="132"/>
        <v>electric</v>
      </c>
      <c r="U199" s="1" t="str">
        <f t="shared" si="132"/>
        <v>flying</v>
      </c>
      <c r="V199" t="s">
        <v>77</v>
      </c>
      <c r="W199"/>
      <c r="X199"/>
      <c r="Z199" t="str">
        <f t="shared" si="78"/>
        <v>Zapdos</v>
      </c>
      <c r="AA199"/>
      <c r="AB199">
        <v>1</v>
      </c>
      <c r="AC199">
        <v>1</v>
      </c>
      <c r="AD199">
        <v>1</v>
      </c>
    </row>
    <row r="200" spans="1:30" x14ac:dyDescent="0.25">
      <c r="A200">
        <v>146</v>
      </c>
      <c r="B200" t="s">
        <v>171</v>
      </c>
      <c r="C200" t="s">
        <v>17</v>
      </c>
      <c r="D200" t="s">
        <v>20</v>
      </c>
      <c r="E200">
        <v>90</v>
      </c>
      <c r="F200">
        <v>100</v>
      </c>
      <c r="G200">
        <v>90</v>
      </c>
      <c r="H200">
        <v>125</v>
      </c>
      <c r="I200">
        <v>85</v>
      </c>
      <c r="J200">
        <v>90</v>
      </c>
      <c r="K200" t="s">
        <v>519</v>
      </c>
      <c r="L200" s="3" t="s">
        <v>759</v>
      </c>
      <c r="M200" t="s">
        <v>755</v>
      </c>
      <c r="N200" s="5">
        <f t="shared" si="126"/>
        <v>10.85</v>
      </c>
      <c r="O200" s="5">
        <f t="shared" si="127"/>
        <v>8.875</v>
      </c>
      <c r="P200" s="1">
        <f t="shared" si="128"/>
        <v>11</v>
      </c>
      <c r="Q200" s="1">
        <f t="shared" si="129"/>
        <v>9</v>
      </c>
      <c r="R200" s="1">
        <f t="shared" si="130"/>
        <v>20</v>
      </c>
      <c r="S200" s="1">
        <f t="shared" si="131"/>
        <v>8</v>
      </c>
      <c r="T200" s="1" t="str">
        <f t="shared" si="132"/>
        <v>fire</v>
      </c>
      <c r="U200" s="1" t="str">
        <f t="shared" si="132"/>
        <v>flying</v>
      </c>
      <c r="V200" t="s">
        <v>37</v>
      </c>
      <c r="W200"/>
      <c r="X200"/>
      <c r="Z200" t="str">
        <f t="shared" si="78"/>
        <v>Moltres</v>
      </c>
      <c r="AA200"/>
      <c r="AB200">
        <v>1</v>
      </c>
      <c r="AC200">
        <v>1</v>
      </c>
      <c r="AD200">
        <v>1</v>
      </c>
    </row>
    <row r="201" spans="1:30" x14ac:dyDescent="0.25">
      <c r="A201">
        <v>246</v>
      </c>
      <c r="B201" t="s">
        <v>272</v>
      </c>
      <c r="C201" t="s">
        <v>97</v>
      </c>
      <c r="D201" t="s">
        <v>47</v>
      </c>
      <c r="E201">
        <v>50</v>
      </c>
      <c r="F201">
        <v>64</v>
      </c>
      <c r="G201">
        <v>50</v>
      </c>
      <c r="H201">
        <v>45</v>
      </c>
      <c r="I201">
        <v>50</v>
      </c>
      <c r="J201">
        <v>41</v>
      </c>
      <c r="K201" t="s">
        <v>653</v>
      </c>
      <c r="L201" s="3" t="s">
        <v>773</v>
      </c>
      <c r="M201" t="s">
        <v>755</v>
      </c>
      <c r="N201" s="5">
        <f t="shared" si="126"/>
        <v>5.2900000000000009</v>
      </c>
      <c r="O201" s="5">
        <f t="shared" si="127"/>
        <v>5</v>
      </c>
      <c r="P201" s="1">
        <f t="shared" ref="P201:P203" si="134">ROUND(N201, 0)</f>
        <v>5</v>
      </c>
      <c r="Q201" s="1">
        <f t="shared" ref="Q201:Q203" si="135">ROUND(O201, 0)</f>
        <v>5</v>
      </c>
      <c r="R201" s="1">
        <f t="shared" ref="R201:R203" si="136">P201+Q201</f>
        <v>10</v>
      </c>
      <c r="S201" s="1">
        <f t="shared" ref="S201:S203" si="137">ROUND((R201-4) / 2, 0)</f>
        <v>3</v>
      </c>
      <c r="T201" s="1" t="str">
        <f t="shared" si="132"/>
        <v>rock</v>
      </c>
      <c r="U201" s="1" t="str">
        <f t="shared" si="132"/>
        <v>ground</v>
      </c>
      <c r="V201"/>
      <c r="W201" s="1" t="str">
        <f t="shared" ref="W201:W202" si="138">B202</f>
        <v>Pupitar</v>
      </c>
      <c r="X201"/>
      <c r="Y201">
        <f t="shared" si="33"/>
        <v>3</v>
      </c>
      <c r="Z201" t="str">
        <f t="shared" si="78"/>
        <v>Larvitar</v>
      </c>
      <c r="AA201"/>
      <c r="AB201">
        <v>0</v>
      </c>
      <c r="AC201">
        <v>0</v>
      </c>
      <c r="AD201">
        <v>1</v>
      </c>
    </row>
    <row r="202" spans="1:30" x14ac:dyDescent="0.25">
      <c r="A202">
        <v>247</v>
      </c>
      <c r="B202" t="s">
        <v>273</v>
      </c>
      <c r="C202" t="s">
        <v>97</v>
      </c>
      <c r="D202" t="s">
        <v>47</v>
      </c>
      <c r="E202">
        <v>70</v>
      </c>
      <c r="F202">
        <v>84</v>
      </c>
      <c r="G202">
        <v>70</v>
      </c>
      <c r="H202">
        <v>65</v>
      </c>
      <c r="I202">
        <v>70</v>
      </c>
      <c r="J202">
        <v>51</v>
      </c>
      <c r="K202" t="s">
        <v>654</v>
      </c>
      <c r="L202" s="3" t="s">
        <v>773</v>
      </c>
      <c r="M202" t="s">
        <v>755</v>
      </c>
      <c r="N202" s="5">
        <f t="shared" si="126"/>
        <v>6.8900000000000006</v>
      </c>
      <c r="O202" s="5">
        <f t="shared" si="127"/>
        <v>7</v>
      </c>
      <c r="P202" s="1">
        <f t="shared" si="134"/>
        <v>7</v>
      </c>
      <c r="Q202" s="1">
        <f t="shared" si="135"/>
        <v>7</v>
      </c>
      <c r="R202" s="1">
        <f t="shared" si="136"/>
        <v>14</v>
      </c>
      <c r="S202" s="1">
        <f t="shared" si="137"/>
        <v>5</v>
      </c>
      <c r="T202" s="1" t="str">
        <f t="shared" si="132"/>
        <v>rock</v>
      </c>
      <c r="U202" s="1" t="str">
        <f t="shared" si="132"/>
        <v>ground</v>
      </c>
      <c r="V202" t="s">
        <v>37</v>
      </c>
      <c r="W202" s="1" t="str">
        <f t="shared" si="138"/>
        <v>Tyranitar</v>
      </c>
      <c r="X202"/>
      <c r="Y202">
        <f t="shared" si="33"/>
        <v>11</v>
      </c>
      <c r="Z202" t="str">
        <f t="shared" si="78"/>
        <v>Pupitar</v>
      </c>
      <c r="AA202"/>
      <c r="AB202">
        <v>0</v>
      </c>
      <c r="AC202">
        <v>0</v>
      </c>
      <c r="AD202">
        <v>2</v>
      </c>
    </row>
    <row r="203" spans="1:30" x14ac:dyDescent="0.25">
      <c r="A203">
        <v>248</v>
      </c>
      <c r="B203" t="s">
        <v>274</v>
      </c>
      <c r="C203" t="s">
        <v>97</v>
      </c>
      <c r="D203" t="s">
        <v>37</v>
      </c>
      <c r="E203">
        <v>100</v>
      </c>
      <c r="F203">
        <v>134</v>
      </c>
      <c r="G203">
        <v>110</v>
      </c>
      <c r="H203">
        <v>95</v>
      </c>
      <c r="I203">
        <v>100</v>
      </c>
      <c r="J203">
        <v>61</v>
      </c>
      <c r="K203" t="s">
        <v>644</v>
      </c>
      <c r="L203" s="3" t="s">
        <v>773</v>
      </c>
      <c r="M203" t="s">
        <v>755</v>
      </c>
      <c r="N203" s="5">
        <f t="shared" si="126"/>
        <v>10.09</v>
      </c>
      <c r="O203" s="5">
        <f t="shared" si="127"/>
        <v>10.25</v>
      </c>
      <c r="P203" s="2">
        <v>11</v>
      </c>
      <c r="Q203" s="1">
        <f t="shared" si="135"/>
        <v>10</v>
      </c>
      <c r="R203" s="1">
        <f t="shared" si="136"/>
        <v>21</v>
      </c>
      <c r="S203" s="1">
        <f t="shared" si="137"/>
        <v>9</v>
      </c>
      <c r="T203" s="1" t="str">
        <f t="shared" si="132"/>
        <v>rock</v>
      </c>
      <c r="U203" s="1" t="str">
        <f t="shared" si="132"/>
        <v>dark</v>
      </c>
      <c r="V203" t="s">
        <v>17</v>
      </c>
      <c r="X203"/>
      <c r="Z203" t="str">
        <f t="shared" si="78"/>
        <v>Tyranitar</v>
      </c>
      <c r="AA203"/>
      <c r="AB203">
        <v>0</v>
      </c>
      <c r="AC203">
        <v>0</v>
      </c>
      <c r="AD203">
        <v>3</v>
      </c>
    </row>
    <row r="204" spans="1:30" x14ac:dyDescent="0.25">
      <c r="A204">
        <v>374</v>
      </c>
      <c r="B204" t="s">
        <v>400</v>
      </c>
      <c r="C204" t="s">
        <v>105</v>
      </c>
      <c r="D204" t="s">
        <v>85</v>
      </c>
      <c r="E204">
        <v>40</v>
      </c>
      <c r="F204">
        <v>55</v>
      </c>
      <c r="G204">
        <v>80</v>
      </c>
      <c r="H204">
        <v>35</v>
      </c>
      <c r="I204">
        <v>60</v>
      </c>
      <c r="J204">
        <v>30</v>
      </c>
      <c r="K204" t="s">
        <v>741</v>
      </c>
      <c r="L204" s="3" t="s">
        <v>773</v>
      </c>
      <c r="M204" s="3" t="s">
        <v>752</v>
      </c>
      <c r="N204" s="5">
        <f t="shared" ref="N204:N206" si="139">(0.4*J204 + 0.5*MAX(F204,H204)+0.1*MIN(F204,H204)) / 10</f>
        <v>4.3</v>
      </c>
      <c r="O204" s="5">
        <f t="shared" ref="O204:O206" si="140">(0.5*E204 + 0.25*G204 + 0.25*I204)/10</f>
        <v>5.5</v>
      </c>
      <c r="P204" s="1">
        <f t="shared" ref="P204:P206" si="141">ROUND(N204, 0)</f>
        <v>4</v>
      </c>
      <c r="Q204" s="1">
        <f t="shared" ref="Q204:Q206" si="142">ROUND(O204, 0)</f>
        <v>6</v>
      </c>
      <c r="R204" s="1">
        <f t="shared" ref="R204:R206" si="143">P204+Q204</f>
        <v>10</v>
      </c>
      <c r="S204" s="1">
        <f t="shared" ref="S204:S206" si="144">ROUND((R204-4) / 2, 0)</f>
        <v>3</v>
      </c>
      <c r="T204" s="1" t="str">
        <f t="shared" ref="T204:T206" si="145">C204</f>
        <v>steel</v>
      </c>
      <c r="U204" s="1" t="str">
        <f t="shared" ref="U204:U206" si="146">D204</f>
        <v>psychic</v>
      </c>
      <c r="V204"/>
      <c r="W204" s="1" t="str">
        <f>B205</f>
        <v>Metang</v>
      </c>
      <c r="X204"/>
      <c r="Y204">
        <f t="shared" si="33"/>
        <v>3</v>
      </c>
      <c r="Z204" t="str">
        <f t="shared" si="78"/>
        <v>Beldum</v>
      </c>
      <c r="AA204"/>
      <c r="AB204">
        <v>0</v>
      </c>
      <c r="AC204">
        <v>0</v>
      </c>
      <c r="AD204">
        <v>1</v>
      </c>
    </row>
    <row r="205" spans="1:30" x14ac:dyDescent="0.25">
      <c r="A205">
        <v>375</v>
      </c>
      <c r="B205" t="s">
        <v>401</v>
      </c>
      <c r="C205" t="s">
        <v>105</v>
      </c>
      <c r="D205" t="s">
        <v>85</v>
      </c>
      <c r="E205">
        <v>60</v>
      </c>
      <c r="F205">
        <v>75</v>
      </c>
      <c r="G205">
        <v>100</v>
      </c>
      <c r="H205">
        <v>55</v>
      </c>
      <c r="I205">
        <v>80</v>
      </c>
      <c r="J205">
        <v>50</v>
      </c>
      <c r="K205" t="s">
        <v>742</v>
      </c>
      <c r="L205" s="3" t="s">
        <v>773</v>
      </c>
      <c r="M205" s="3" t="s">
        <v>752</v>
      </c>
      <c r="N205" s="5">
        <f t="shared" si="139"/>
        <v>6.3</v>
      </c>
      <c r="O205" s="5">
        <f t="shared" si="140"/>
        <v>7.5</v>
      </c>
      <c r="P205" s="1">
        <f t="shared" si="141"/>
        <v>6</v>
      </c>
      <c r="Q205" s="1">
        <f t="shared" si="142"/>
        <v>8</v>
      </c>
      <c r="R205" s="1">
        <f t="shared" si="143"/>
        <v>14</v>
      </c>
      <c r="S205" s="1">
        <f t="shared" si="144"/>
        <v>5</v>
      </c>
      <c r="T205" s="1" t="str">
        <f t="shared" si="145"/>
        <v>steel</v>
      </c>
      <c r="U205" s="1" t="str">
        <f t="shared" si="146"/>
        <v>psychic</v>
      </c>
      <c r="V205" t="s">
        <v>47</v>
      </c>
      <c r="W205" s="1" t="str">
        <f t="shared" ref="W205:W206" si="147">B206</f>
        <v>Metagross</v>
      </c>
      <c r="X205"/>
      <c r="Y205">
        <f t="shared" si="33"/>
        <v>11</v>
      </c>
      <c r="Z205" t="str">
        <f t="shared" si="78"/>
        <v>Metang</v>
      </c>
      <c r="AA205"/>
      <c r="AB205">
        <v>0</v>
      </c>
      <c r="AC205">
        <v>0</v>
      </c>
      <c r="AD205">
        <v>2</v>
      </c>
    </row>
    <row r="206" spans="1:30" x14ac:dyDescent="0.25">
      <c r="A206">
        <v>376</v>
      </c>
      <c r="B206" t="s">
        <v>402</v>
      </c>
      <c r="C206" t="s">
        <v>105</v>
      </c>
      <c r="D206" t="s">
        <v>85</v>
      </c>
      <c r="E206">
        <v>80</v>
      </c>
      <c r="F206">
        <v>135</v>
      </c>
      <c r="G206">
        <v>130</v>
      </c>
      <c r="H206">
        <v>95</v>
      </c>
      <c r="I206">
        <v>90</v>
      </c>
      <c r="J206">
        <v>70</v>
      </c>
      <c r="K206" t="s">
        <v>743</v>
      </c>
      <c r="L206" s="3" t="s">
        <v>773</v>
      </c>
      <c r="M206" s="3" t="s">
        <v>752</v>
      </c>
      <c r="N206" s="5">
        <f t="shared" si="139"/>
        <v>10.5</v>
      </c>
      <c r="O206" s="5">
        <f t="shared" si="140"/>
        <v>9.5</v>
      </c>
      <c r="P206" s="1">
        <f t="shared" si="141"/>
        <v>11</v>
      </c>
      <c r="Q206" s="1">
        <f t="shared" si="142"/>
        <v>10</v>
      </c>
      <c r="R206" s="1">
        <f t="shared" si="143"/>
        <v>21</v>
      </c>
      <c r="S206" s="1">
        <f t="shared" si="144"/>
        <v>9</v>
      </c>
      <c r="T206" s="1" t="str">
        <f t="shared" si="145"/>
        <v>steel</v>
      </c>
      <c r="U206" s="1" t="str">
        <f t="shared" si="146"/>
        <v>psychic</v>
      </c>
      <c r="V206" t="s">
        <v>47</v>
      </c>
      <c r="X206"/>
      <c r="Z206" t="str">
        <f t="shared" si="78"/>
        <v>Metagross</v>
      </c>
      <c r="AA206"/>
      <c r="AB206">
        <v>0</v>
      </c>
      <c r="AC206">
        <v>0</v>
      </c>
      <c r="AD206">
        <v>3</v>
      </c>
    </row>
    <row r="207" spans="1:30" x14ac:dyDescent="0.25">
      <c r="A207" s="1">
        <v>363</v>
      </c>
      <c r="B207" s="3" t="s">
        <v>389</v>
      </c>
      <c r="C207" s="6" t="s">
        <v>48</v>
      </c>
      <c r="D207" s="6" t="s">
        <v>22</v>
      </c>
      <c r="E207" s="1">
        <v>70</v>
      </c>
      <c r="F207" s="1">
        <v>40</v>
      </c>
      <c r="G207" s="1">
        <v>50</v>
      </c>
      <c r="H207" s="1">
        <v>55</v>
      </c>
      <c r="I207" s="1">
        <v>50</v>
      </c>
      <c r="J207" s="1">
        <v>25</v>
      </c>
      <c r="K207" s="1" t="s">
        <v>899</v>
      </c>
      <c r="L207" s="3" t="s">
        <v>756</v>
      </c>
      <c r="M207" s="3" t="s">
        <v>752</v>
      </c>
      <c r="N207" s="5">
        <f t="shared" si="37"/>
        <v>4.1500000000000004</v>
      </c>
      <c r="O207" s="5">
        <f t="shared" si="38"/>
        <v>6</v>
      </c>
      <c r="P207" s="1">
        <f>ROUND(N207, 0)</f>
        <v>4</v>
      </c>
      <c r="Q207" s="1">
        <f t="shared" si="44"/>
        <v>6</v>
      </c>
      <c r="R207" s="1">
        <f t="shared" si="39"/>
        <v>10</v>
      </c>
      <c r="S207" s="1">
        <f t="shared" si="40"/>
        <v>3</v>
      </c>
      <c r="T207" s="1" t="str">
        <f t="shared" si="41"/>
        <v>ice</v>
      </c>
      <c r="U207" s="1" t="str">
        <f t="shared" si="42"/>
        <v>water</v>
      </c>
      <c r="W207" s="1" t="str">
        <f>B208</f>
        <v>Sealeo</v>
      </c>
      <c r="Y207">
        <f t="shared" si="33"/>
        <v>3</v>
      </c>
      <c r="Z207" t="str">
        <f>B207</f>
        <v>Spheal</v>
      </c>
      <c r="AA207" s="3"/>
      <c r="AB207">
        <v>0</v>
      </c>
      <c r="AC207">
        <v>0</v>
      </c>
      <c r="AD207">
        <v>1</v>
      </c>
    </row>
    <row r="208" spans="1:30" x14ac:dyDescent="0.25">
      <c r="A208" s="1">
        <v>364</v>
      </c>
      <c r="B208" s="3" t="s">
        <v>390</v>
      </c>
      <c r="C208" s="6" t="s">
        <v>48</v>
      </c>
      <c r="D208" s="6" t="s">
        <v>22</v>
      </c>
      <c r="E208" s="1">
        <v>90</v>
      </c>
      <c r="F208" s="1">
        <v>60</v>
      </c>
      <c r="G208" s="1">
        <v>70</v>
      </c>
      <c r="H208" s="1">
        <v>75</v>
      </c>
      <c r="I208" s="1">
        <v>70</v>
      </c>
      <c r="J208" s="1">
        <v>45</v>
      </c>
      <c r="K208" s="1" t="s">
        <v>900</v>
      </c>
      <c r="L208" s="1" t="s">
        <v>756</v>
      </c>
      <c r="M208" s="1" t="s">
        <v>752</v>
      </c>
      <c r="N208" s="5">
        <f t="shared" si="37"/>
        <v>6.15</v>
      </c>
      <c r="O208" s="5">
        <f t="shared" si="38"/>
        <v>8</v>
      </c>
      <c r="P208" s="1">
        <f>ROUND(N208, 0)</f>
        <v>6</v>
      </c>
      <c r="Q208" s="1">
        <f t="shared" si="44"/>
        <v>8</v>
      </c>
      <c r="R208" s="1">
        <f t="shared" ref="R208:R209" si="148">P208+Q208</f>
        <v>14</v>
      </c>
      <c r="S208" s="1">
        <f t="shared" ref="S208:S209" si="149">ROUND((R208-4) / 2, 0)</f>
        <v>5</v>
      </c>
      <c r="T208" s="1" t="str">
        <f t="shared" si="41"/>
        <v>ice</v>
      </c>
      <c r="U208" s="1" t="str">
        <f t="shared" si="42"/>
        <v>water</v>
      </c>
      <c r="V208" s="1" t="s">
        <v>33</v>
      </c>
      <c r="W208" s="1" t="str">
        <f>B209</f>
        <v>Walrein</v>
      </c>
      <c r="Y208">
        <f t="shared" si="33"/>
        <v>5</v>
      </c>
      <c r="Z208" t="str">
        <f>B208</f>
        <v>Sealeo</v>
      </c>
      <c r="AA208" s="3"/>
      <c r="AB208">
        <v>0</v>
      </c>
      <c r="AC208">
        <v>0</v>
      </c>
      <c r="AD208">
        <v>2</v>
      </c>
    </row>
    <row r="209" spans="1:30" x14ac:dyDescent="0.25">
      <c r="A209" s="1">
        <v>365</v>
      </c>
      <c r="B209" s="3" t="s">
        <v>391</v>
      </c>
      <c r="C209" s="6" t="s">
        <v>48</v>
      </c>
      <c r="D209" s="6" t="s">
        <v>22</v>
      </c>
      <c r="E209" s="1">
        <v>110</v>
      </c>
      <c r="F209" s="1">
        <v>80</v>
      </c>
      <c r="G209" s="1">
        <v>90</v>
      </c>
      <c r="H209" s="1">
        <v>95</v>
      </c>
      <c r="I209" s="1">
        <v>90</v>
      </c>
      <c r="J209" s="1">
        <v>65</v>
      </c>
      <c r="K209" s="1" t="s">
        <v>901</v>
      </c>
      <c r="L209" s="1" t="s">
        <v>756</v>
      </c>
      <c r="M209" s="1" t="s">
        <v>752</v>
      </c>
      <c r="N209" s="5">
        <f t="shared" si="37"/>
        <v>8.15</v>
      </c>
      <c r="O209" s="5">
        <f t="shared" si="38"/>
        <v>10</v>
      </c>
      <c r="P209" s="1">
        <f>ROUND(N209, 0)</f>
        <v>8</v>
      </c>
      <c r="Q209" s="1">
        <f t="shared" si="44"/>
        <v>10</v>
      </c>
      <c r="R209" s="1">
        <f t="shared" si="148"/>
        <v>18</v>
      </c>
      <c r="S209" s="1">
        <f t="shared" si="149"/>
        <v>7</v>
      </c>
      <c r="T209" s="1" t="str">
        <f t="shared" si="41"/>
        <v>ice</v>
      </c>
      <c r="U209" s="1" t="str">
        <f t="shared" si="42"/>
        <v>water</v>
      </c>
      <c r="V209" s="1" t="s">
        <v>47</v>
      </c>
      <c r="Z209" t="str">
        <f>B209</f>
        <v>Walrein</v>
      </c>
      <c r="AA209" s="3"/>
      <c r="AB209">
        <v>0</v>
      </c>
      <c r="AC209">
        <v>0</v>
      </c>
      <c r="AD209">
        <v>3</v>
      </c>
    </row>
  </sheetData>
  <phoneticPr fontId="18" type="noConversion"/>
  <conditionalFormatting sqref="S212:S1048576 S1:S151 S169:S20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2:J9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J1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7:J209 E120:J151 E169:J17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9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:J17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7:J16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8:J16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6:J16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4:J16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5:J16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3:J16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5:J15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6:J1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4:J1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:J1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3:J15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2:J1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0:J1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1:J16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J15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7:J1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:J1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 T1:Z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8:J1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5:J20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I19"/>
  <sheetViews>
    <sheetView tabSelected="1" topLeftCell="A4" workbookViewId="0">
      <selection activeCell="H38" sqref="H38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  <col min="7" max="7" width="19.5703125" customWidth="1"/>
    <col min="8" max="8" width="16.140625" customWidth="1"/>
    <col min="9" max="9" width="20.42578125" customWidth="1"/>
  </cols>
  <sheetData>
    <row r="1" spans="1:9" x14ac:dyDescent="0.25">
      <c r="A1" s="1"/>
      <c r="B1" s="1"/>
      <c r="C1" s="1"/>
    </row>
    <row r="2" spans="1:9" x14ac:dyDescent="0.25">
      <c r="A2" s="1" t="s">
        <v>754</v>
      </c>
      <c r="B2" s="1" t="s">
        <v>753</v>
      </c>
      <c r="C2" s="1">
        <f>COUNTIFS(sinnoh!L2:L209, A2, sinnoh!M2:M209, B2, sinnoh!S2:S209, "&gt;=1")</f>
        <v>15</v>
      </c>
      <c r="E2" t="s">
        <v>33</v>
      </c>
      <c r="F2">
        <f>COUNTIF(sinnoh!C2:C209, E2)</f>
        <v>24</v>
      </c>
      <c r="G2">
        <f>COUNTIF(sinnoh!D2:D209, E2)</f>
        <v>0</v>
      </c>
      <c r="H2">
        <f>SUM(F2,G2)</f>
        <v>24</v>
      </c>
    </row>
    <row r="3" spans="1:9" x14ac:dyDescent="0.25">
      <c r="A3" s="1" t="s">
        <v>754</v>
      </c>
      <c r="B3" s="1" t="s">
        <v>752</v>
      </c>
      <c r="C3" s="1">
        <f>COUNTIFS(sinnoh!L2:L209, A3, sinnoh!M2:M209, B3, sinnoh!S2:S209, "&gt;=1")</f>
        <v>11</v>
      </c>
      <c r="E3" t="s">
        <v>17</v>
      </c>
      <c r="F3">
        <f>COUNTIF(sinnoh!C2:C209, E3)</f>
        <v>12</v>
      </c>
      <c r="G3">
        <f>COUNTIF(sinnoh!D2:D209, E3)</f>
        <v>3</v>
      </c>
      <c r="H3">
        <f t="shared" ref="H3:H19" si="0">SUM(F3,G3)</f>
        <v>15</v>
      </c>
      <c r="I3" s="3"/>
    </row>
    <row r="4" spans="1:9" x14ac:dyDescent="0.25">
      <c r="A4" s="1" t="s">
        <v>754</v>
      </c>
      <c r="B4" s="1" t="s">
        <v>755</v>
      </c>
      <c r="C4" s="1">
        <f>COUNTIFS(sinnoh!L2:L209, A4, sinnoh!M2:M209, B4, sinnoh!S2:S209, "&gt;=1")</f>
        <v>24</v>
      </c>
      <c r="E4" t="s">
        <v>22</v>
      </c>
      <c r="F4">
        <f>COUNTIF(sinnoh!C2:C209, E4)</f>
        <v>24</v>
      </c>
      <c r="G4">
        <f>COUNTIF(sinnoh!D2:D209, E4)</f>
        <v>4</v>
      </c>
      <c r="H4">
        <f t="shared" si="0"/>
        <v>28</v>
      </c>
      <c r="I4" s="3"/>
    </row>
    <row r="5" spans="1:9" x14ac:dyDescent="0.25">
      <c r="A5" s="1" t="s">
        <v>751</v>
      </c>
      <c r="B5" s="1" t="s">
        <v>753</v>
      </c>
      <c r="C5" s="1">
        <f>COUNTIFS(sinnoh!L2:L209, A5, sinnoh!M2:M209, B5, sinnoh!S2:S209, "&gt;=1")</f>
        <v>15</v>
      </c>
      <c r="E5" t="s">
        <v>44</v>
      </c>
      <c r="F5">
        <f>COUNTIF(sinnoh!C2:C209, E5)</f>
        <v>16</v>
      </c>
      <c r="G5">
        <f>COUNTIF(sinnoh!D2:D209, E5)</f>
        <v>1</v>
      </c>
      <c r="H5">
        <f t="shared" si="0"/>
        <v>17</v>
      </c>
    </row>
    <row r="6" spans="1:9" x14ac:dyDescent="0.25">
      <c r="A6" s="1" t="s">
        <v>751</v>
      </c>
      <c r="B6" s="1" t="s">
        <v>752</v>
      </c>
      <c r="C6" s="1">
        <f>COUNTIFS(sinnoh!L2:L209, A6, sinnoh!M2:M209, B6, sinnoh!S2:S209, "&gt;=1")</f>
        <v>12</v>
      </c>
      <c r="E6" t="s">
        <v>12</v>
      </c>
      <c r="F6">
        <f>COUNTIF(sinnoh!C2:C209, E6)</f>
        <v>16</v>
      </c>
      <c r="G6">
        <f>COUNTIF(sinnoh!D2:D209, E6)</f>
        <v>1</v>
      </c>
      <c r="H6">
        <f t="shared" si="0"/>
        <v>17</v>
      </c>
    </row>
    <row r="7" spans="1:9" x14ac:dyDescent="0.25">
      <c r="A7" s="1" t="s">
        <v>751</v>
      </c>
      <c r="B7" s="1" t="s">
        <v>755</v>
      </c>
      <c r="C7" s="1">
        <f>COUNTIFS(sinnoh!L2:L209, A7, sinnoh!M2:M209, B7, sinnoh!S2:S209, "&gt;=1")</f>
        <v>15</v>
      </c>
      <c r="E7" t="s">
        <v>48</v>
      </c>
      <c r="F7">
        <f>COUNTIF(sinnoh!C2:C209, E7)</f>
        <v>13</v>
      </c>
      <c r="G7">
        <f>COUNTIF(sinnoh!D2:D209, E7)</f>
        <v>5</v>
      </c>
      <c r="H7">
        <f t="shared" si="0"/>
        <v>18</v>
      </c>
    </row>
    <row r="8" spans="1:9" x14ac:dyDescent="0.25">
      <c r="A8" s="1" t="s">
        <v>759</v>
      </c>
      <c r="B8" s="1" t="s">
        <v>753</v>
      </c>
      <c r="C8" s="1">
        <f>COUNTIFS(sinnoh!L2:L209, A8, sinnoh!M2:M209, B8, sinnoh!S2:S209, "&gt;=1")</f>
        <v>16</v>
      </c>
      <c r="E8" t="s">
        <v>77</v>
      </c>
      <c r="F8">
        <f>COUNTIF(sinnoh!C2:C209, E8)</f>
        <v>6</v>
      </c>
      <c r="G8">
        <f>COUNTIF(sinnoh!D2:D209, E8)</f>
        <v>6</v>
      </c>
      <c r="H8">
        <f t="shared" si="0"/>
        <v>12</v>
      </c>
    </row>
    <row r="9" spans="1:9" x14ac:dyDescent="0.25">
      <c r="A9" s="1" t="s">
        <v>759</v>
      </c>
      <c r="B9" s="1" t="s">
        <v>752</v>
      </c>
      <c r="C9" s="1">
        <f>COUNTIFS(sinnoh!L2:L209, A9, sinnoh!M2:M209, B9, sinnoh!S2:S209, "&gt;=1")</f>
        <v>16</v>
      </c>
      <c r="E9" t="s">
        <v>13</v>
      </c>
      <c r="F9">
        <f>COUNTIF(sinnoh!C2:C209, E9)</f>
        <v>10</v>
      </c>
      <c r="G9">
        <f>COUNTIF(sinnoh!D2:D209, E9)</f>
        <v>3</v>
      </c>
      <c r="H9">
        <f t="shared" si="0"/>
        <v>13</v>
      </c>
    </row>
    <row r="10" spans="1:9" x14ac:dyDescent="0.25">
      <c r="A10" s="1" t="s">
        <v>759</v>
      </c>
      <c r="B10" s="1" t="s">
        <v>755</v>
      </c>
      <c r="C10" s="1">
        <f>COUNTIFS(sinnoh!L2:L209, A10, sinnoh!M2:M209, B10, sinnoh!S2:S209, "&gt;=1")</f>
        <v>10</v>
      </c>
      <c r="E10" t="s">
        <v>47</v>
      </c>
      <c r="F10">
        <f>COUNTIF(sinnoh!C2:C209, E10)</f>
        <v>8</v>
      </c>
      <c r="G10">
        <f>COUNTIF(sinnoh!D2:D209, E10)</f>
        <v>11</v>
      </c>
      <c r="H10">
        <f t="shared" si="0"/>
        <v>19</v>
      </c>
    </row>
    <row r="11" spans="1:9" x14ac:dyDescent="0.25">
      <c r="A11" s="1" t="s">
        <v>756</v>
      </c>
      <c r="B11" s="1" t="s">
        <v>753</v>
      </c>
      <c r="C11" s="1">
        <f>COUNTIFS(sinnoh!L2:L209, A11, sinnoh!M2:M209, B11, sinnoh!S2:S209, "&gt;=1")</f>
        <v>8</v>
      </c>
      <c r="E11" t="s">
        <v>20</v>
      </c>
      <c r="F11">
        <f>COUNTIF(sinnoh!C2:C209, E11)</f>
        <v>1</v>
      </c>
      <c r="G11">
        <f>COUNTIF(sinnoh!D2:D209, E11)</f>
        <v>29</v>
      </c>
      <c r="H11">
        <f t="shared" si="0"/>
        <v>30</v>
      </c>
    </row>
    <row r="12" spans="1:9" x14ac:dyDescent="0.25">
      <c r="A12" s="1" t="s">
        <v>756</v>
      </c>
      <c r="B12" s="1" t="s">
        <v>752</v>
      </c>
      <c r="C12" s="1">
        <f>COUNTIFS(sinnoh!L2:L209, A12, sinnoh!M2:M209, B12, sinnoh!S2:S209, "&gt;=1")</f>
        <v>9</v>
      </c>
      <c r="E12" t="s">
        <v>85</v>
      </c>
      <c r="F12">
        <f>COUNTIF(sinnoh!C2:C209, E12)</f>
        <v>14</v>
      </c>
      <c r="G12">
        <f>COUNTIF(sinnoh!D2:D209, E12)</f>
        <v>5</v>
      </c>
      <c r="H12">
        <f t="shared" si="0"/>
        <v>19</v>
      </c>
    </row>
    <row r="13" spans="1:9" x14ac:dyDescent="0.25">
      <c r="A13" s="1" t="s">
        <v>756</v>
      </c>
      <c r="B13" s="1" t="s">
        <v>755</v>
      </c>
      <c r="C13" s="1">
        <f>COUNTIFS(sinnoh!L2:L209, A13, sinnoh!M2:M209, B13, sinnoh!S2:S209, "&gt;=1")</f>
        <v>9</v>
      </c>
      <c r="E13" t="s">
        <v>26</v>
      </c>
      <c r="F13">
        <f>COUNTIF(sinnoh!C2:C209, E13)</f>
        <v>11</v>
      </c>
      <c r="G13">
        <f>COUNTIF(sinnoh!D2:D209, E13)</f>
        <v>1</v>
      </c>
      <c r="H13">
        <f t="shared" si="0"/>
        <v>12</v>
      </c>
    </row>
    <row r="14" spans="1:9" x14ac:dyDescent="0.25">
      <c r="A14" s="1" t="s">
        <v>773</v>
      </c>
      <c r="B14" s="1" t="s">
        <v>753</v>
      </c>
      <c r="C14" s="1">
        <f>COUNTIFS(sinnoh!L2:L209, A14, sinnoh!M2:M209, B14, sinnoh!S2:S209, "&gt;=1")</f>
        <v>5</v>
      </c>
      <c r="E14" t="s">
        <v>97</v>
      </c>
      <c r="F14">
        <f>COUNTIF(sinnoh!C2:C209, E14)</f>
        <v>9</v>
      </c>
      <c r="G14">
        <f>COUNTIF(sinnoh!D2:D209, E14)</f>
        <v>3</v>
      </c>
      <c r="H14">
        <f t="shared" si="0"/>
        <v>12</v>
      </c>
    </row>
    <row r="15" spans="1:9" x14ac:dyDescent="0.25">
      <c r="A15" s="1" t="s">
        <v>773</v>
      </c>
      <c r="B15" s="1" t="s">
        <v>752</v>
      </c>
      <c r="C15" s="1">
        <f>COUNTIFS(sinnoh!L2:L209, A15, sinnoh!M2:M209, B15, sinnoh!S2:S209, "&gt;=1")</f>
        <v>8</v>
      </c>
      <c r="E15" t="s">
        <v>117</v>
      </c>
      <c r="F15">
        <f>COUNTIF(sinnoh!C2:C209, E15)</f>
        <v>10</v>
      </c>
      <c r="G15">
        <f>COUNTIF(sinnoh!D2:D209, E15)</f>
        <v>2</v>
      </c>
      <c r="H15">
        <f t="shared" si="0"/>
        <v>12</v>
      </c>
    </row>
    <row r="16" spans="1:9" x14ac:dyDescent="0.25">
      <c r="A16" s="1" t="s">
        <v>773</v>
      </c>
      <c r="B16" s="1" t="s">
        <v>755</v>
      </c>
      <c r="C16" s="1">
        <f>COUNTIFS(sinnoh!L2:L209, A16, sinnoh!M2:M209, B16, sinnoh!S2:S209, "&gt;=1")</f>
        <v>7</v>
      </c>
      <c r="E16" t="s">
        <v>173</v>
      </c>
      <c r="F16">
        <f>COUNTIF(sinnoh!C2:C209, E16)</f>
        <v>9</v>
      </c>
      <c r="G16">
        <f>COUNTIF(sinnoh!D2:D209, E16)</f>
        <v>3</v>
      </c>
      <c r="H16">
        <f t="shared" si="0"/>
        <v>12</v>
      </c>
    </row>
    <row r="17" spans="5:8" x14ac:dyDescent="0.25">
      <c r="E17" t="s">
        <v>37</v>
      </c>
      <c r="F17">
        <f>COUNTIF(sinnoh!C2:C209, E17)</f>
        <v>10</v>
      </c>
      <c r="G17">
        <f>COUNTIF(sinnoh!D2:D209, E17)</f>
        <v>5</v>
      </c>
      <c r="H17">
        <f t="shared" si="0"/>
        <v>15</v>
      </c>
    </row>
    <row r="18" spans="5:8" x14ac:dyDescent="0.25">
      <c r="E18" t="s">
        <v>105</v>
      </c>
      <c r="F18">
        <f>COUNTIF(sinnoh!C2:C209, E18)</f>
        <v>10</v>
      </c>
      <c r="G18">
        <f>COUNTIF(sinnoh!D2:D209, E18)</f>
        <v>7</v>
      </c>
      <c r="H18">
        <f t="shared" si="0"/>
        <v>17</v>
      </c>
    </row>
    <row r="19" spans="5:8" x14ac:dyDescent="0.25">
      <c r="E19" t="s">
        <v>55</v>
      </c>
      <c r="F19">
        <f>COUNTIF(sinnoh!C2:C209, E19)</f>
        <v>5</v>
      </c>
      <c r="G19">
        <f>COUNTIF(sinnoh!D2:D209, E19)</f>
        <v>8</v>
      </c>
      <c r="H19">
        <f t="shared" si="0"/>
        <v>13</v>
      </c>
    </row>
  </sheetData>
  <phoneticPr fontId="18" type="noConversion"/>
  <conditionalFormatting sqref="C2:C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5"/>
  <sheetViews>
    <sheetView topLeftCell="A256" workbookViewId="0">
      <selection activeCell="A299" sqref="A299:XFD301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8.28515625" bestFit="1" customWidth="1"/>
    <col min="8" max="8" width="9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2</v>
      </c>
      <c r="H1" t="s">
        <v>6</v>
      </c>
      <c r="I1" t="s">
        <v>7</v>
      </c>
      <c r="J1" t="s">
        <v>8</v>
      </c>
      <c r="K1" t="s">
        <v>1</v>
      </c>
      <c r="L1" t="s">
        <v>757</v>
      </c>
      <c r="M1" t="s">
        <v>758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123</v>
      </c>
      <c r="H4">
        <v>122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43</v>
      </c>
      <c r="H5">
        <v>60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58</v>
      </c>
      <c r="H6">
        <v>80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78</v>
      </c>
      <c r="H7">
        <v>159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65</v>
      </c>
      <c r="H8">
        <v>50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80</v>
      </c>
      <c r="H9">
        <v>65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120</v>
      </c>
      <c r="H10">
        <v>135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35</v>
      </c>
      <c r="H11">
        <v>20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55</v>
      </c>
      <c r="H12">
        <v>25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50</v>
      </c>
      <c r="H13">
        <v>90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30</v>
      </c>
      <c r="H14">
        <v>20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50</v>
      </c>
      <c r="H15">
        <v>25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40</v>
      </c>
      <c r="H16">
        <v>15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40</v>
      </c>
      <c r="H17">
        <v>35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55</v>
      </c>
      <c r="H18">
        <v>50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80</v>
      </c>
      <c r="H19">
        <v>135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35</v>
      </c>
      <c r="H20">
        <v>25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70</v>
      </c>
      <c r="H21">
        <v>40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30</v>
      </c>
      <c r="H22">
        <v>31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65</v>
      </c>
      <c r="H23">
        <v>61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44</v>
      </c>
      <c r="H24">
        <v>40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69</v>
      </c>
      <c r="H25">
        <v>65</v>
      </c>
      <c r="I25">
        <v>79</v>
      </c>
      <c r="J25">
        <v>80</v>
      </c>
      <c r="K25" t="s">
        <v>533</v>
      </c>
    </row>
    <row r="26" spans="1:11" x14ac:dyDescent="0.25">
      <c r="A26">
        <v>27</v>
      </c>
      <c r="B26" t="s">
        <v>46</v>
      </c>
      <c r="C26" t="s">
        <v>47</v>
      </c>
      <c r="D26" t="s">
        <v>48</v>
      </c>
      <c r="E26">
        <v>50</v>
      </c>
      <c r="F26">
        <v>75</v>
      </c>
      <c r="G26">
        <v>90</v>
      </c>
      <c r="H26">
        <v>10</v>
      </c>
      <c r="I26">
        <v>35</v>
      </c>
      <c r="J26">
        <v>40</v>
      </c>
      <c r="K26" t="s">
        <v>530</v>
      </c>
    </row>
    <row r="27" spans="1:11" x14ac:dyDescent="0.25">
      <c r="A27">
        <v>28</v>
      </c>
      <c r="B27" t="s">
        <v>49</v>
      </c>
      <c r="C27" t="s">
        <v>47</v>
      </c>
      <c r="D27" t="s">
        <v>48</v>
      </c>
      <c r="E27">
        <v>75</v>
      </c>
      <c r="F27">
        <v>100</v>
      </c>
      <c r="G27">
        <v>120</v>
      </c>
      <c r="H27">
        <v>25</v>
      </c>
      <c r="I27">
        <v>65</v>
      </c>
      <c r="J27">
        <v>65</v>
      </c>
      <c r="K27" t="s">
        <v>530</v>
      </c>
    </row>
    <row r="28" spans="1:11" x14ac:dyDescent="0.25">
      <c r="A28">
        <v>29</v>
      </c>
      <c r="B28" t="s">
        <v>750</v>
      </c>
      <c r="C28" t="s">
        <v>13</v>
      </c>
      <c r="E28">
        <v>55</v>
      </c>
      <c r="F28">
        <v>47</v>
      </c>
      <c r="G28">
        <v>52</v>
      </c>
      <c r="H28">
        <v>40</v>
      </c>
      <c r="I28">
        <v>40</v>
      </c>
      <c r="J28">
        <v>41</v>
      </c>
      <c r="K28" t="s">
        <v>534</v>
      </c>
    </row>
    <row r="29" spans="1:11" x14ac:dyDescent="0.25">
      <c r="A29">
        <v>30</v>
      </c>
      <c r="B29" t="s">
        <v>50</v>
      </c>
      <c r="C29" t="s">
        <v>13</v>
      </c>
      <c r="E29">
        <v>70</v>
      </c>
      <c r="F29">
        <v>62</v>
      </c>
      <c r="G29">
        <v>67</v>
      </c>
      <c r="H29">
        <v>55</v>
      </c>
      <c r="I29">
        <v>55</v>
      </c>
      <c r="J29">
        <v>56</v>
      </c>
      <c r="K29" t="s">
        <v>534</v>
      </c>
    </row>
    <row r="30" spans="1:11" x14ac:dyDescent="0.25">
      <c r="A30">
        <v>31</v>
      </c>
      <c r="B30" t="s">
        <v>51</v>
      </c>
      <c r="C30" t="s">
        <v>13</v>
      </c>
      <c r="D30" t="s">
        <v>47</v>
      </c>
      <c r="E30">
        <v>90</v>
      </c>
      <c r="F30">
        <v>92</v>
      </c>
      <c r="G30">
        <v>87</v>
      </c>
      <c r="H30">
        <v>75</v>
      </c>
      <c r="I30">
        <v>85</v>
      </c>
      <c r="J30">
        <v>76</v>
      </c>
      <c r="K30" t="s">
        <v>535</v>
      </c>
    </row>
    <row r="31" spans="1:11" x14ac:dyDescent="0.25">
      <c r="A31">
        <v>32</v>
      </c>
      <c r="B31" t="s">
        <v>750</v>
      </c>
      <c r="C31" t="s">
        <v>13</v>
      </c>
      <c r="E31">
        <v>46</v>
      </c>
      <c r="F31">
        <v>57</v>
      </c>
      <c r="G31">
        <v>40</v>
      </c>
      <c r="H31">
        <v>40</v>
      </c>
      <c r="I31">
        <v>40</v>
      </c>
      <c r="J31">
        <v>50</v>
      </c>
      <c r="K31" t="s">
        <v>534</v>
      </c>
    </row>
    <row r="32" spans="1:11" x14ac:dyDescent="0.25">
      <c r="A32">
        <v>33</v>
      </c>
      <c r="B32" t="s">
        <v>52</v>
      </c>
      <c r="C32" t="s">
        <v>13</v>
      </c>
      <c r="E32">
        <v>61</v>
      </c>
      <c r="F32">
        <v>72</v>
      </c>
      <c r="G32">
        <v>57</v>
      </c>
      <c r="H32">
        <v>55</v>
      </c>
      <c r="I32">
        <v>55</v>
      </c>
      <c r="J32">
        <v>65</v>
      </c>
      <c r="K32" t="s">
        <v>534</v>
      </c>
    </row>
    <row r="33" spans="1:11" x14ac:dyDescent="0.25">
      <c r="A33">
        <v>34</v>
      </c>
      <c r="B33" t="s">
        <v>53</v>
      </c>
      <c r="C33" t="s">
        <v>13</v>
      </c>
      <c r="D33" t="s">
        <v>47</v>
      </c>
      <c r="E33">
        <v>81</v>
      </c>
      <c r="F33">
        <v>102</v>
      </c>
      <c r="G33">
        <v>77</v>
      </c>
      <c r="H33">
        <v>85</v>
      </c>
      <c r="I33">
        <v>75</v>
      </c>
      <c r="J33">
        <v>85</v>
      </c>
      <c r="K33" t="s">
        <v>535</v>
      </c>
    </row>
    <row r="34" spans="1:11" x14ac:dyDescent="0.25">
      <c r="A34">
        <v>35</v>
      </c>
      <c r="B34" t="s">
        <v>54</v>
      </c>
      <c r="C34" t="s">
        <v>55</v>
      </c>
      <c r="E34">
        <v>70</v>
      </c>
      <c r="F34">
        <v>45</v>
      </c>
      <c r="G34">
        <v>48</v>
      </c>
      <c r="H34">
        <v>60</v>
      </c>
      <c r="I34">
        <v>65</v>
      </c>
      <c r="J34">
        <v>35</v>
      </c>
      <c r="K34" t="s">
        <v>536</v>
      </c>
    </row>
    <row r="35" spans="1:11" x14ac:dyDescent="0.25">
      <c r="A35">
        <v>36</v>
      </c>
      <c r="B35" t="s">
        <v>56</v>
      </c>
      <c r="C35" t="s">
        <v>55</v>
      </c>
      <c r="E35">
        <v>95</v>
      </c>
      <c r="F35">
        <v>70</v>
      </c>
      <c r="G35">
        <v>73</v>
      </c>
      <c r="H35">
        <v>95</v>
      </c>
      <c r="I35">
        <v>90</v>
      </c>
      <c r="J35">
        <v>60</v>
      </c>
      <c r="K35" t="s">
        <v>536</v>
      </c>
    </row>
    <row r="36" spans="1:11" x14ac:dyDescent="0.25">
      <c r="A36">
        <v>37</v>
      </c>
      <c r="B36" t="s">
        <v>57</v>
      </c>
      <c r="C36" t="s">
        <v>17</v>
      </c>
      <c r="D36" t="s">
        <v>48</v>
      </c>
      <c r="E36">
        <v>38</v>
      </c>
      <c r="F36">
        <v>41</v>
      </c>
      <c r="G36">
        <v>40</v>
      </c>
      <c r="H36">
        <v>50</v>
      </c>
      <c r="I36">
        <v>65</v>
      </c>
      <c r="J36">
        <v>65</v>
      </c>
      <c r="K36" t="s">
        <v>537</v>
      </c>
    </row>
    <row r="37" spans="1:11" x14ac:dyDescent="0.25">
      <c r="A37">
        <v>38</v>
      </c>
      <c r="B37" t="s">
        <v>58</v>
      </c>
      <c r="C37" t="s">
        <v>17</v>
      </c>
      <c r="D37" t="s">
        <v>48</v>
      </c>
      <c r="E37">
        <v>73</v>
      </c>
      <c r="F37">
        <v>67</v>
      </c>
      <c r="G37">
        <v>75</v>
      </c>
      <c r="H37">
        <v>81</v>
      </c>
      <c r="I37">
        <v>100</v>
      </c>
      <c r="J37">
        <v>109</v>
      </c>
      <c r="K37" t="s">
        <v>537</v>
      </c>
    </row>
    <row r="38" spans="1:11" x14ac:dyDescent="0.25">
      <c r="A38">
        <v>39</v>
      </c>
      <c r="B38" t="s">
        <v>59</v>
      </c>
      <c r="C38" t="s">
        <v>33</v>
      </c>
      <c r="D38" t="s">
        <v>55</v>
      </c>
      <c r="E38">
        <v>115</v>
      </c>
      <c r="F38">
        <v>45</v>
      </c>
      <c r="G38">
        <v>20</v>
      </c>
      <c r="H38">
        <v>45</v>
      </c>
      <c r="I38">
        <v>25</v>
      </c>
      <c r="J38">
        <v>20</v>
      </c>
      <c r="K38" t="s">
        <v>538</v>
      </c>
    </row>
    <row r="39" spans="1:11" x14ac:dyDescent="0.25">
      <c r="A39">
        <v>40</v>
      </c>
      <c r="B39" t="s">
        <v>60</v>
      </c>
      <c r="C39" t="s">
        <v>33</v>
      </c>
      <c r="D39" t="s">
        <v>55</v>
      </c>
      <c r="E39">
        <v>140</v>
      </c>
      <c r="F39">
        <v>70</v>
      </c>
      <c r="G39">
        <v>45</v>
      </c>
      <c r="H39">
        <v>85</v>
      </c>
      <c r="I39">
        <v>50</v>
      </c>
      <c r="J39">
        <v>45</v>
      </c>
      <c r="K39" t="s">
        <v>538</v>
      </c>
    </row>
    <row r="40" spans="1:11" x14ac:dyDescent="0.25">
      <c r="A40">
        <v>43</v>
      </c>
      <c r="B40" t="s">
        <v>63</v>
      </c>
      <c r="C40" t="s">
        <v>12</v>
      </c>
      <c r="D40" t="s">
        <v>13</v>
      </c>
      <c r="E40">
        <v>45</v>
      </c>
      <c r="F40">
        <v>50</v>
      </c>
      <c r="G40">
        <v>55</v>
      </c>
      <c r="H40">
        <v>75</v>
      </c>
      <c r="I40">
        <v>65</v>
      </c>
      <c r="J40">
        <v>30</v>
      </c>
      <c r="K40" t="s">
        <v>540</v>
      </c>
    </row>
    <row r="41" spans="1:11" x14ac:dyDescent="0.25">
      <c r="A41">
        <v>44</v>
      </c>
      <c r="B41" t="s">
        <v>64</v>
      </c>
      <c r="C41" t="s">
        <v>12</v>
      </c>
      <c r="D41" t="s">
        <v>13</v>
      </c>
      <c r="E41">
        <v>60</v>
      </c>
      <c r="F41">
        <v>65</v>
      </c>
      <c r="G41">
        <v>70</v>
      </c>
      <c r="H41">
        <v>85</v>
      </c>
      <c r="I41">
        <v>75</v>
      </c>
      <c r="J41">
        <v>40</v>
      </c>
      <c r="K41" t="s">
        <v>540</v>
      </c>
    </row>
    <row r="42" spans="1:11" x14ac:dyDescent="0.25">
      <c r="A42">
        <v>45</v>
      </c>
      <c r="B42" t="s">
        <v>65</v>
      </c>
      <c r="C42" t="s">
        <v>12</v>
      </c>
      <c r="D42" t="s">
        <v>13</v>
      </c>
      <c r="E42">
        <v>75</v>
      </c>
      <c r="F42">
        <v>80</v>
      </c>
      <c r="G42">
        <v>85</v>
      </c>
      <c r="H42">
        <v>110</v>
      </c>
      <c r="I42">
        <v>90</v>
      </c>
      <c r="J42">
        <v>50</v>
      </c>
      <c r="K42" t="s">
        <v>541</v>
      </c>
    </row>
    <row r="43" spans="1:11" x14ac:dyDescent="0.25">
      <c r="A43">
        <v>46</v>
      </c>
      <c r="B43" t="s">
        <v>66</v>
      </c>
      <c r="C43" t="s">
        <v>26</v>
      </c>
      <c r="D43" t="s">
        <v>12</v>
      </c>
      <c r="E43">
        <v>35</v>
      </c>
      <c r="F43">
        <v>70</v>
      </c>
      <c r="G43">
        <v>55</v>
      </c>
      <c r="H43">
        <v>45</v>
      </c>
      <c r="I43">
        <v>55</v>
      </c>
      <c r="J43">
        <v>25</v>
      </c>
      <c r="K43" t="s">
        <v>542</v>
      </c>
    </row>
    <row r="44" spans="1:11" x14ac:dyDescent="0.25">
      <c r="A44">
        <v>47</v>
      </c>
      <c r="B44" t="s">
        <v>67</v>
      </c>
      <c r="C44" t="s">
        <v>26</v>
      </c>
      <c r="D44" t="s">
        <v>12</v>
      </c>
      <c r="E44">
        <v>60</v>
      </c>
      <c r="F44">
        <v>95</v>
      </c>
      <c r="G44">
        <v>80</v>
      </c>
      <c r="H44">
        <v>60</v>
      </c>
      <c r="I44">
        <v>80</v>
      </c>
      <c r="J44">
        <v>30</v>
      </c>
      <c r="K44" t="s">
        <v>542</v>
      </c>
    </row>
    <row r="45" spans="1:11" x14ac:dyDescent="0.25">
      <c r="A45">
        <v>48</v>
      </c>
      <c r="B45" t="s">
        <v>68</v>
      </c>
      <c r="C45" t="s">
        <v>26</v>
      </c>
      <c r="D45" t="s">
        <v>13</v>
      </c>
      <c r="E45">
        <v>60</v>
      </c>
      <c r="F45">
        <v>55</v>
      </c>
      <c r="G45">
        <v>50</v>
      </c>
      <c r="H45">
        <v>40</v>
      </c>
      <c r="I45">
        <v>55</v>
      </c>
      <c r="J45">
        <v>45</v>
      </c>
      <c r="K45" t="s">
        <v>543</v>
      </c>
    </row>
    <row r="46" spans="1:11" x14ac:dyDescent="0.25">
      <c r="A46">
        <v>49</v>
      </c>
      <c r="B46" t="s">
        <v>69</v>
      </c>
      <c r="C46" t="s">
        <v>26</v>
      </c>
      <c r="D46" t="s">
        <v>13</v>
      </c>
      <c r="E46">
        <v>70</v>
      </c>
      <c r="F46">
        <v>65</v>
      </c>
      <c r="G46">
        <v>60</v>
      </c>
      <c r="H46">
        <v>90</v>
      </c>
      <c r="I46">
        <v>75</v>
      </c>
      <c r="J46">
        <v>90</v>
      </c>
      <c r="K46" t="s">
        <v>544</v>
      </c>
    </row>
    <row r="47" spans="1:11" x14ac:dyDescent="0.25">
      <c r="A47">
        <v>50</v>
      </c>
      <c r="B47" t="s">
        <v>70</v>
      </c>
      <c r="C47" t="s">
        <v>47</v>
      </c>
      <c r="D47" t="s">
        <v>47</v>
      </c>
      <c r="E47">
        <v>10</v>
      </c>
      <c r="F47">
        <v>55</v>
      </c>
      <c r="G47">
        <v>30</v>
      </c>
      <c r="H47">
        <v>35</v>
      </c>
      <c r="I47">
        <v>45</v>
      </c>
      <c r="J47">
        <v>90</v>
      </c>
      <c r="K47" t="s">
        <v>545</v>
      </c>
    </row>
    <row r="48" spans="1:11" x14ac:dyDescent="0.25">
      <c r="A48">
        <v>51</v>
      </c>
      <c r="B48" t="s">
        <v>71</v>
      </c>
      <c r="C48" t="s">
        <v>47</v>
      </c>
      <c r="D48" t="s">
        <v>47</v>
      </c>
      <c r="E48">
        <v>35</v>
      </c>
      <c r="F48">
        <v>100</v>
      </c>
      <c r="G48">
        <v>60</v>
      </c>
      <c r="H48">
        <v>50</v>
      </c>
      <c r="I48">
        <v>70</v>
      </c>
      <c r="J48">
        <v>110</v>
      </c>
      <c r="K48" t="s">
        <v>545</v>
      </c>
    </row>
    <row r="49" spans="1:11" x14ac:dyDescent="0.25">
      <c r="A49">
        <v>52</v>
      </c>
      <c r="B49" t="s">
        <v>72</v>
      </c>
      <c r="C49" t="s">
        <v>33</v>
      </c>
      <c r="D49" t="s">
        <v>37</v>
      </c>
      <c r="E49">
        <v>40</v>
      </c>
      <c r="F49">
        <v>35</v>
      </c>
      <c r="G49">
        <v>35</v>
      </c>
      <c r="H49">
        <v>50</v>
      </c>
      <c r="I49">
        <v>40</v>
      </c>
      <c r="J49">
        <v>90</v>
      </c>
      <c r="K49" t="s">
        <v>546</v>
      </c>
    </row>
    <row r="50" spans="1:11" x14ac:dyDescent="0.25">
      <c r="A50">
        <v>53</v>
      </c>
      <c r="B50" t="s">
        <v>73</v>
      </c>
      <c r="C50" t="s">
        <v>33</v>
      </c>
      <c r="D50" t="s">
        <v>37</v>
      </c>
      <c r="E50">
        <v>65</v>
      </c>
      <c r="F50">
        <v>60</v>
      </c>
      <c r="G50">
        <v>60</v>
      </c>
      <c r="H50">
        <v>75</v>
      </c>
      <c r="I50">
        <v>65</v>
      </c>
      <c r="J50">
        <v>115</v>
      </c>
      <c r="K50" t="s">
        <v>547</v>
      </c>
    </row>
    <row r="51" spans="1:11" x14ac:dyDescent="0.25">
      <c r="A51">
        <v>54</v>
      </c>
      <c r="B51" t="s">
        <v>74</v>
      </c>
      <c r="C51" t="s">
        <v>22</v>
      </c>
      <c r="E51">
        <v>50</v>
      </c>
      <c r="F51">
        <v>52</v>
      </c>
      <c r="G51">
        <v>48</v>
      </c>
      <c r="H51">
        <v>65</v>
      </c>
      <c r="I51">
        <v>50</v>
      </c>
      <c r="J51">
        <v>55</v>
      </c>
      <c r="K51" t="s">
        <v>548</v>
      </c>
    </row>
    <row r="52" spans="1:11" x14ac:dyDescent="0.25">
      <c r="A52">
        <v>55</v>
      </c>
      <c r="B52" t="s">
        <v>75</v>
      </c>
      <c r="C52" t="s">
        <v>22</v>
      </c>
      <c r="E52">
        <v>80</v>
      </c>
      <c r="F52">
        <v>82</v>
      </c>
      <c r="G52">
        <v>78</v>
      </c>
      <c r="H52">
        <v>95</v>
      </c>
      <c r="I52">
        <v>80</v>
      </c>
      <c r="J52">
        <v>85</v>
      </c>
      <c r="K52" t="s">
        <v>548</v>
      </c>
    </row>
    <row r="53" spans="1:11" x14ac:dyDescent="0.25">
      <c r="A53">
        <v>56</v>
      </c>
      <c r="B53" t="s">
        <v>76</v>
      </c>
      <c r="C53" t="s">
        <v>77</v>
      </c>
      <c r="E53">
        <v>40</v>
      </c>
      <c r="F53">
        <v>80</v>
      </c>
      <c r="G53">
        <v>35</v>
      </c>
      <c r="H53">
        <v>35</v>
      </c>
      <c r="I53">
        <v>45</v>
      </c>
      <c r="J53">
        <v>70</v>
      </c>
      <c r="K53" t="s">
        <v>549</v>
      </c>
    </row>
    <row r="54" spans="1:11" x14ac:dyDescent="0.25">
      <c r="A54">
        <v>57</v>
      </c>
      <c r="B54" t="s">
        <v>78</v>
      </c>
      <c r="C54" t="s">
        <v>77</v>
      </c>
      <c r="E54">
        <v>65</v>
      </c>
      <c r="F54">
        <v>105</v>
      </c>
      <c r="G54">
        <v>60</v>
      </c>
      <c r="H54">
        <v>60</v>
      </c>
      <c r="I54">
        <v>70</v>
      </c>
      <c r="J54">
        <v>95</v>
      </c>
      <c r="K54" t="s">
        <v>549</v>
      </c>
    </row>
    <row r="55" spans="1:11" x14ac:dyDescent="0.25">
      <c r="A55">
        <v>58</v>
      </c>
      <c r="B55" t="s">
        <v>79</v>
      </c>
      <c r="C55" t="s">
        <v>17</v>
      </c>
      <c r="E55">
        <v>55</v>
      </c>
      <c r="F55">
        <v>70</v>
      </c>
      <c r="G55">
        <v>45</v>
      </c>
      <c r="H55">
        <v>70</v>
      </c>
      <c r="I55">
        <v>50</v>
      </c>
      <c r="J55">
        <v>60</v>
      </c>
      <c r="K55" t="s">
        <v>550</v>
      </c>
    </row>
    <row r="56" spans="1:11" x14ac:dyDescent="0.25">
      <c r="A56">
        <v>59</v>
      </c>
      <c r="B56" t="s">
        <v>80</v>
      </c>
      <c r="C56" t="s">
        <v>17</v>
      </c>
      <c r="E56">
        <v>90</v>
      </c>
      <c r="F56">
        <v>110</v>
      </c>
      <c r="G56">
        <v>80</v>
      </c>
      <c r="H56">
        <v>100</v>
      </c>
      <c r="I56">
        <v>80</v>
      </c>
      <c r="J56">
        <v>95</v>
      </c>
      <c r="K56" t="s">
        <v>551</v>
      </c>
    </row>
    <row r="57" spans="1:11" x14ac:dyDescent="0.25">
      <c r="A57">
        <v>60</v>
      </c>
      <c r="B57" t="s">
        <v>81</v>
      </c>
      <c r="C57" t="s">
        <v>22</v>
      </c>
      <c r="E57">
        <v>40</v>
      </c>
      <c r="F57">
        <v>50</v>
      </c>
      <c r="G57">
        <v>40</v>
      </c>
      <c r="H57">
        <v>40</v>
      </c>
      <c r="I57">
        <v>40</v>
      </c>
      <c r="J57">
        <v>90</v>
      </c>
      <c r="K57" t="s">
        <v>552</v>
      </c>
    </row>
    <row r="58" spans="1:11" x14ac:dyDescent="0.25">
      <c r="A58">
        <v>61</v>
      </c>
      <c r="B58" t="s">
        <v>82</v>
      </c>
      <c r="C58" t="s">
        <v>22</v>
      </c>
      <c r="E58">
        <v>65</v>
      </c>
      <c r="F58">
        <v>65</v>
      </c>
      <c r="G58">
        <v>65</v>
      </c>
      <c r="H58">
        <v>50</v>
      </c>
      <c r="I58">
        <v>50</v>
      </c>
      <c r="J58">
        <v>90</v>
      </c>
      <c r="K58" t="s">
        <v>552</v>
      </c>
    </row>
    <row r="59" spans="1:11" x14ac:dyDescent="0.25">
      <c r="A59">
        <v>62</v>
      </c>
      <c r="B59" t="s">
        <v>83</v>
      </c>
      <c r="C59" t="s">
        <v>22</v>
      </c>
      <c r="D59" t="s">
        <v>77</v>
      </c>
      <c r="E59">
        <v>90</v>
      </c>
      <c r="F59">
        <v>95</v>
      </c>
      <c r="G59">
        <v>95</v>
      </c>
      <c r="H59">
        <v>70</v>
      </c>
      <c r="I59">
        <v>90</v>
      </c>
      <c r="J59">
        <v>70</v>
      </c>
      <c r="K59" t="s">
        <v>552</v>
      </c>
    </row>
    <row r="60" spans="1:11" x14ac:dyDescent="0.25">
      <c r="A60">
        <v>63</v>
      </c>
      <c r="B60" t="s">
        <v>84</v>
      </c>
      <c r="C60" t="s">
        <v>85</v>
      </c>
      <c r="E60">
        <v>25</v>
      </c>
      <c r="F60">
        <v>20</v>
      </c>
      <c r="G60">
        <v>15</v>
      </c>
      <c r="H60">
        <v>105</v>
      </c>
      <c r="I60">
        <v>55</v>
      </c>
      <c r="J60">
        <v>90</v>
      </c>
      <c r="K60" t="s">
        <v>553</v>
      </c>
    </row>
    <row r="61" spans="1:11" x14ac:dyDescent="0.25">
      <c r="A61">
        <v>64</v>
      </c>
      <c r="B61" t="s">
        <v>86</v>
      </c>
      <c r="C61" t="s">
        <v>85</v>
      </c>
      <c r="E61">
        <v>40</v>
      </c>
      <c r="F61">
        <v>35</v>
      </c>
      <c r="G61">
        <v>30</v>
      </c>
      <c r="H61">
        <v>120</v>
      </c>
      <c r="I61">
        <v>70</v>
      </c>
      <c r="J61">
        <v>105</v>
      </c>
      <c r="K61" t="s">
        <v>553</v>
      </c>
    </row>
    <row r="62" spans="1:11" x14ac:dyDescent="0.25">
      <c r="A62">
        <v>65</v>
      </c>
      <c r="B62" t="s">
        <v>87</v>
      </c>
      <c r="C62" t="s">
        <v>85</v>
      </c>
      <c r="E62">
        <v>55</v>
      </c>
      <c r="F62">
        <v>50</v>
      </c>
      <c r="G62">
        <v>65</v>
      </c>
      <c r="H62">
        <v>175</v>
      </c>
      <c r="I62">
        <v>105</v>
      </c>
      <c r="J62">
        <v>150</v>
      </c>
      <c r="K62" t="s">
        <v>553</v>
      </c>
    </row>
    <row r="63" spans="1:11" x14ac:dyDescent="0.25">
      <c r="A63">
        <v>69</v>
      </c>
      <c r="B63" t="s">
        <v>91</v>
      </c>
      <c r="C63" t="s">
        <v>12</v>
      </c>
      <c r="D63" t="s">
        <v>13</v>
      </c>
      <c r="E63">
        <v>50</v>
      </c>
      <c r="F63">
        <v>75</v>
      </c>
      <c r="G63">
        <v>35</v>
      </c>
      <c r="H63">
        <v>70</v>
      </c>
      <c r="I63">
        <v>30</v>
      </c>
      <c r="J63">
        <v>40</v>
      </c>
      <c r="K63" t="s">
        <v>541</v>
      </c>
    </row>
    <row r="64" spans="1:11" x14ac:dyDescent="0.25">
      <c r="A64">
        <v>70</v>
      </c>
      <c r="B64" t="s">
        <v>92</v>
      </c>
      <c r="C64" t="s">
        <v>12</v>
      </c>
      <c r="D64" t="s">
        <v>13</v>
      </c>
      <c r="E64">
        <v>65</v>
      </c>
      <c r="F64">
        <v>90</v>
      </c>
      <c r="G64">
        <v>50</v>
      </c>
      <c r="H64">
        <v>85</v>
      </c>
      <c r="I64">
        <v>45</v>
      </c>
      <c r="J64">
        <v>55</v>
      </c>
      <c r="K64" t="s">
        <v>555</v>
      </c>
    </row>
    <row r="65" spans="1:11" x14ac:dyDescent="0.25">
      <c r="A65">
        <v>71</v>
      </c>
      <c r="B65" t="s">
        <v>93</v>
      </c>
      <c r="C65" t="s">
        <v>12</v>
      </c>
      <c r="D65" t="s">
        <v>13</v>
      </c>
      <c r="E65">
        <v>80</v>
      </c>
      <c r="F65">
        <v>105</v>
      </c>
      <c r="G65">
        <v>65</v>
      </c>
      <c r="H65">
        <v>100</v>
      </c>
      <c r="I65">
        <v>70</v>
      </c>
      <c r="J65">
        <v>70</v>
      </c>
      <c r="K65" t="s">
        <v>555</v>
      </c>
    </row>
    <row r="66" spans="1:11" x14ac:dyDescent="0.25">
      <c r="A66">
        <v>72</v>
      </c>
      <c r="B66" t="s">
        <v>94</v>
      </c>
      <c r="C66" t="s">
        <v>22</v>
      </c>
      <c r="D66" t="s">
        <v>13</v>
      </c>
      <c r="E66">
        <v>40</v>
      </c>
      <c r="F66">
        <v>40</v>
      </c>
      <c r="G66">
        <v>35</v>
      </c>
      <c r="H66">
        <v>50</v>
      </c>
      <c r="I66">
        <v>100</v>
      </c>
      <c r="J66">
        <v>70</v>
      </c>
      <c r="K66" t="s">
        <v>556</v>
      </c>
    </row>
    <row r="67" spans="1:11" x14ac:dyDescent="0.25">
      <c r="A67">
        <v>73</v>
      </c>
      <c r="B67" t="s">
        <v>95</v>
      </c>
      <c r="C67" t="s">
        <v>22</v>
      </c>
      <c r="D67" t="s">
        <v>13</v>
      </c>
      <c r="E67">
        <v>80</v>
      </c>
      <c r="F67">
        <v>70</v>
      </c>
      <c r="G67">
        <v>65</v>
      </c>
      <c r="H67">
        <v>80</v>
      </c>
      <c r="I67">
        <v>120</v>
      </c>
      <c r="J67">
        <v>100</v>
      </c>
      <c r="K67" t="s">
        <v>556</v>
      </c>
    </row>
    <row r="68" spans="1:11" x14ac:dyDescent="0.25">
      <c r="A68">
        <v>74</v>
      </c>
      <c r="B68" t="s">
        <v>96</v>
      </c>
      <c r="C68" t="s">
        <v>97</v>
      </c>
      <c r="D68" t="s">
        <v>47</v>
      </c>
      <c r="E68">
        <v>40</v>
      </c>
      <c r="F68">
        <v>80</v>
      </c>
      <c r="G68">
        <v>100</v>
      </c>
      <c r="H68">
        <v>30</v>
      </c>
      <c r="I68">
        <v>30</v>
      </c>
      <c r="J68">
        <v>20</v>
      </c>
      <c r="K68" t="s">
        <v>557</v>
      </c>
    </row>
    <row r="69" spans="1:11" x14ac:dyDescent="0.25">
      <c r="A69">
        <v>75</v>
      </c>
      <c r="B69" t="s">
        <v>98</v>
      </c>
      <c r="C69" t="s">
        <v>97</v>
      </c>
      <c r="D69" t="s">
        <v>47</v>
      </c>
      <c r="E69">
        <v>55</v>
      </c>
      <c r="F69">
        <v>95</v>
      </c>
      <c r="G69">
        <v>115</v>
      </c>
      <c r="H69">
        <v>45</v>
      </c>
      <c r="I69">
        <v>45</v>
      </c>
      <c r="J69">
        <v>35</v>
      </c>
      <c r="K69" t="s">
        <v>557</v>
      </c>
    </row>
    <row r="70" spans="1:11" x14ac:dyDescent="0.25">
      <c r="A70">
        <v>76</v>
      </c>
      <c r="B70" t="s">
        <v>99</v>
      </c>
      <c r="C70" t="s">
        <v>97</v>
      </c>
      <c r="D70" t="s">
        <v>47</v>
      </c>
      <c r="E70">
        <v>80</v>
      </c>
      <c r="F70">
        <v>120</v>
      </c>
      <c r="G70">
        <v>130</v>
      </c>
      <c r="H70">
        <v>55</v>
      </c>
      <c r="I70">
        <v>65</v>
      </c>
      <c r="J70">
        <v>45</v>
      </c>
      <c r="K70" t="s">
        <v>558</v>
      </c>
    </row>
    <row r="71" spans="1:11" x14ac:dyDescent="0.25">
      <c r="A71">
        <v>79</v>
      </c>
      <c r="B71" t="s">
        <v>102</v>
      </c>
      <c r="C71" t="s">
        <v>22</v>
      </c>
      <c r="D71" t="s">
        <v>85</v>
      </c>
      <c r="E71">
        <v>90</v>
      </c>
      <c r="F71">
        <v>65</v>
      </c>
      <c r="G71">
        <v>65</v>
      </c>
      <c r="H71">
        <v>40</v>
      </c>
      <c r="I71">
        <v>40</v>
      </c>
      <c r="J71">
        <v>15</v>
      </c>
      <c r="K71" t="s">
        <v>560</v>
      </c>
    </row>
    <row r="72" spans="1:11" x14ac:dyDescent="0.25">
      <c r="A72">
        <v>80</v>
      </c>
      <c r="B72" t="s">
        <v>103</v>
      </c>
      <c r="C72" t="s">
        <v>22</v>
      </c>
      <c r="D72" t="s">
        <v>85</v>
      </c>
      <c r="E72">
        <v>95</v>
      </c>
      <c r="F72">
        <v>75</v>
      </c>
      <c r="G72">
        <v>180</v>
      </c>
      <c r="H72">
        <v>130</v>
      </c>
      <c r="I72">
        <v>80</v>
      </c>
      <c r="J72">
        <v>30</v>
      </c>
      <c r="K72" t="s">
        <v>561</v>
      </c>
    </row>
    <row r="73" spans="1:11" x14ac:dyDescent="0.25">
      <c r="A73">
        <v>83</v>
      </c>
      <c r="B73" t="s">
        <v>107</v>
      </c>
      <c r="C73" t="s">
        <v>33</v>
      </c>
      <c r="D73" t="s">
        <v>20</v>
      </c>
      <c r="E73">
        <v>52</v>
      </c>
      <c r="F73">
        <v>90</v>
      </c>
      <c r="G73">
        <v>55</v>
      </c>
      <c r="H73">
        <v>58</v>
      </c>
      <c r="I73">
        <v>62</v>
      </c>
      <c r="J73">
        <v>60</v>
      </c>
      <c r="K73" t="s">
        <v>562</v>
      </c>
    </row>
    <row r="74" spans="1:11" x14ac:dyDescent="0.25">
      <c r="A74">
        <v>84</v>
      </c>
      <c r="B74" t="s">
        <v>108</v>
      </c>
      <c r="C74" t="s">
        <v>33</v>
      </c>
      <c r="D74" t="s">
        <v>20</v>
      </c>
      <c r="E74">
        <v>35</v>
      </c>
      <c r="F74">
        <v>85</v>
      </c>
      <c r="G74">
        <v>45</v>
      </c>
      <c r="H74">
        <v>35</v>
      </c>
      <c r="I74">
        <v>35</v>
      </c>
      <c r="J74">
        <v>75</v>
      </c>
      <c r="K74" t="s">
        <v>563</v>
      </c>
    </row>
    <row r="75" spans="1:11" x14ac:dyDescent="0.25">
      <c r="A75">
        <v>85</v>
      </c>
      <c r="B75" t="s">
        <v>109</v>
      </c>
      <c r="C75" t="s">
        <v>33</v>
      </c>
      <c r="D75" t="s">
        <v>20</v>
      </c>
      <c r="E75">
        <v>60</v>
      </c>
      <c r="F75">
        <v>110</v>
      </c>
      <c r="G75">
        <v>70</v>
      </c>
      <c r="H75">
        <v>60</v>
      </c>
      <c r="I75">
        <v>60</v>
      </c>
      <c r="J75">
        <v>110</v>
      </c>
      <c r="K75" t="s">
        <v>564</v>
      </c>
    </row>
    <row r="76" spans="1:11" x14ac:dyDescent="0.25">
      <c r="A76">
        <v>86</v>
      </c>
      <c r="B76" t="s">
        <v>110</v>
      </c>
      <c r="C76" t="s">
        <v>22</v>
      </c>
      <c r="E76">
        <v>65</v>
      </c>
      <c r="F76">
        <v>45</v>
      </c>
      <c r="G76">
        <v>55</v>
      </c>
      <c r="H76">
        <v>45</v>
      </c>
      <c r="I76">
        <v>70</v>
      </c>
      <c r="J76">
        <v>45</v>
      </c>
      <c r="K76" t="s">
        <v>565</v>
      </c>
    </row>
    <row r="77" spans="1:11" x14ac:dyDescent="0.25">
      <c r="A77">
        <v>87</v>
      </c>
      <c r="B77" t="s">
        <v>111</v>
      </c>
      <c r="C77" t="s">
        <v>22</v>
      </c>
      <c r="D77" t="s">
        <v>48</v>
      </c>
      <c r="E77">
        <v>90</v>
      </c>
      <c r="F77">
        <v>70</v>
      </c>
      <c r="G77">
        <v>80</v>
      </c>
      <c r="H77">
        <v>70</v>
      </c>
      <c r="I77">
        <v>95</v>
      </c>
      <c r="J77">
        <v>70</v>
      </c>
      <c r="K77" t="s">
        <v>565</v>
      </c>
    </row>
    <row r="78" spans="1:11" x14ac:dyDescent="0.25">
      <c r="A78">
        <v>88</v>
      </c>
      <c r="B78" t="s">
        <v>112</v>
      </c>
      <c r="C78" t="s">
        <v>13</v>
      </c>
      <c r="D78" t="s">
        <v>13</v>
      </c>
      <c r="E78">
        <v>80</v>
      </c>
      <c r="F78">
        <v>80</v>
      </c>
      <c r="G78">
        <v>50</v>
      </c>
      <c r="H78">
        <v>40</v>
      </c>
      <c r="I78">
        <v>50</v>
      </c>
      <c r="J78">
        <v>25</v>
      </c>
      <c r="K78" t="s">
        <v>566</v>
      </c>
    </row>
    <row r="79" spans="1:11" x14ac:dyDescent="0.25">
      <c r="A79">
        <v>89</v>
      </c>
      <c r="B79" t="s">
        <v>113</v>
      </c>
      <c r="C79" t="s">
        <v>13</v>
      </c>
      <c r="D79" t="s">
        <v>13</v>
      </c>
      <c r="E79">
        <v>105</v>
      </c>
      <c r="F79">
        <v>105</v>
      </c>
      <c r="G79">
        <v>75</v>
      </c>
      <c r="H79">
        <v>65</v>
      </c>
      <c r="I79">
        <v>100</v>
      </c>
      <c r="J79">
        <v>50</v>
      </c>
      <c r="K79" t="s">
        <v>566</v>
      </c>
    </row>
    <row r="80" spans="1:11" x14ac:dyDescent="0.25">
      <c r="A80">
        <v>90</v>
      </c>
      <c r="B80" t="s">
        <v>114</v>
      </c>
      <c r="C80" t="s">
        <v>22</v>
      </c>
      <c r="E80">
        <v>30</v>
      </c>
      <c r="F80">
        <v>65</v>
      </c>
      <c r="G80">
        <v>100</v>
      </c>
      <c r="H80">
        <v>45</v>
      </c>
      <c r="I80">
        <v>25</v>
      </c>
      <c r="J80">
        <v>40</v>
      </c>
      <c r="K80" t="s">
        <v>567</v>
      </c>
    </row>
    <row r="81" spans="1:11" x14ac:dyDescent="0.25">
      <c r="A81">
        <v>91</v>
      </c>
      <c r="B81" t="s">
        <v>115</v>
      </c>
      <c r="C81" t="s">
        <v>22</v>
      </c>
      <c r="D81" t="s">
        <v>48</v>
      </c>
      <c r="E81">
        <v>50</v>
      </c>
      <c r="F81">
        <v>95</v>
      </c>
      <c r="G81">
        <v>180</v>
      </c>
      <c r="H81">
        <v>85</v>
      </c>
      <c r="I81">
        <v>45</v>
      </c>
      <c r="J81">
        <v>70</v>
      </c>
      <c r="K81" t="s">
        <v>567</v>
      </c>
    </row>
    <row r="82" spans="1:11" x14ac:dyDescent="0.25">
      <c r="A82">
        <v>92</v>
      </c>
      <c r="B82" t="s">
        <v>116</v>
      </c>
      <c r="C82" t="s">
        <v>117</v>
      </c>
      <c r="D82" t="s">
        <v>13</v>
      </c>
      <c r="E82">
        <v>30</v>
      </c>
      <c r="F82">
        <v>35</v>
      </c>
      <c r="G82">
        <v>30</v>
      </c>
      <c r="H82">
        <v>100</v>
      </c>
      <c r="I82">
        <v>35</v>
      </c>
      <c r="J82">
        <v>80</v>
      </c>
      <c r="K82" t="s">
        <v>568</v>
      </c>
    </row>
    <row r="83" spans="1:11" x14ac:dyDescent="0.25">
      <c r="A83">
        <v>93</v>
      </c>
      <c r="B83" t="s">
        <v>118</v>
      </c>
      <c r="C83" t="s">
        <v>117</v>
      </c>
      <c r="D83" t="s">
        <v>13</v>
      </c>
      <c r="E83">
        <v>45</v>
      </c>
      <c r="F83">
        <v>50</v>
      </c>
      <c r="G83">
        <v>45</v>
      </c>
      <c r="H83">
        <v>115</v>
      </c>
      <c r="I83">
        <v>55</v>
      </c>
      <c r="J83">
        <v>95</v>
      </c>
      <c r="K83" t="s">
        <v>568</v>
      </c>
    </row>
    <row r="84" spans="1:11" x14ac:dyDescent="0.25">
      <c r="A84">
        <v>94</v>
      </c>
      <c r="B84" t="s">
        <v>119</v>
      </c>
      <c r="C84" t="s">
        <v>117</v>
      </c>
      <c r="D84" t="s">
        <v>13</v>
      </c>
      <c r="E84">
        <v>60</v>
      </c>
      <c r="F84">
        <v>65</v>
      </c>
      <c r="G84">
        <v>80</v>
      </c>
      <c r="H84">
        <v>170</v>
      </c>
      <c r="I84">
        <v>95</v>
      </c>
      <c r="J84">
        <v>130</v>
      </c>
      <c r="K84" t="s">
        <v>569</v>
      </c>
    </row>
    <row r="85" spans="1:11" x14ac:dyDescent="0.25">
      <c r="A85">
        <v>95</v>
      </c>
      <c r="B85" t="s">
        <v>120</v>
      </c>
      <c r="C85" t="s">
        <v>97</v>
      </c>
      <c r="D85" t="s">
        <v>47</v>
      </c>
      <c r="E85">
        <v>35</v>
      </c>
      <c r="F85">
        <v>45</v>
      </c>
      <c r="G85">
        <v>160</v>
      </c>
      <c r="H85">
        <v>30</v>
      </c>
      <c r="I85">
        <v>45</v>
      </c>
      <c r="J85">
        <v>70</v>
      </c>
      <c r="K85" t="s">
        <v>570</v>
      </c>
    </row>
    <row r="86" spans="1:11" x14ac:dyDescent="0.25">
      <c r="A86">
        <v>96</v>
      </c>
      <c r="B86" t="s">
        <v>121</v>
      </c>
      <c r="C86" t="s">
        <v>85</v>
      </c>
      <c r="E86">
        <v>60</v>
      </c>
      <c r="F86">
        <v>48</v>
      </c>
      <c r="G86">
        <v>45</v>
      </c>
      <c r="H86">
        <v>43</v>
      </c>
      <c r="I86">
        <v>90</v>
      </c>
      <c r="J86">
        <v>42</v>
      </c>
      <c r="K86" t="s">
        <v>571</v>
      </c>
    </row>
    <row r="87" spans="1:11" x14ac:dyDescent="0.25">
      <c r="A87">
        <v>97</v>
      </c>
      <c r="B87" t="s">
        <v>122</v>
      </c>
      <c r="C87" t="s">
        <v>85</v>
      </c>
      <c r="E87">
        <v>85</v>
      </c>
      <c r="F87">
        <v>73</v>
      </c>
      <c r="G87">
        <v>70</v>
      </c>
      <c r="H87">
        <v>73</v>
      </c>
      <c r="I87">
        <v>115</v>
      </c>
      <c r="J87">
        <v>67</v>
      </c>
      <c r="K87" t="s">
        <v>571</v>
      </c>
    </row>
    <row r="88" spans="1:11" x14ac:dyDescent="0.25">
      <c r="A88">
        <v>98</v>
      </c>
      <c r="B88" t="s">
        <v>123</v>
      </c>
      <c r="C88" t="s">
        <v>22</v>
      </c>
      <c r="E88">
        <v>30</v>
      </c>
      <c r="F88">
        <v>105</v>
      </c>
      <c r="G88">
        <v>90</v>
      </c>
      <c r="H88">
        <v>25</v>
      </c>
      <c r="I88">
        <v>25</v>
      </c>
      <c r="J88">
        <v>50</v>
      </c>
      <c r="K88" t="s">
        <v>572</v>
      </c>
    </row>
    <row r="89" spans="1:11" x14ac:dyDescent="0.25">
      <c r="A89">
        <v>99</v>
      </c>
      <c r="B89" t="s">
        <v>124</v>
      </c>
      <c r="C89" t="s">
        <v>22</v>
      </c>
      <c r="E89">
        <v>55</v>
      </c>
      <c r="F89">
        <v>130</v>
      </c>
      <c r="G89">
        <v>115</v>
      </c>
      <c r="H89">
        <v>50</v>
      </c>
      <c r="I89">
        <v>50</v>
      </c>
      <c r="J89">
        <v>75</v>
      </c>
      <c r="K89" t="s">
        <v>573</v>
      </c>
    </row>
    <row r="90" spans="1:11" x14ac:dyDescent="0.25">
      <c r="A90">
        <v>100</v>
      </c>
      <c r="B90" t="s">
        <v>125</v>
      </c>
      <c r="C90" t="s">
        <v>44</v>
      </c>
      <c r="E90">
        <v>40</v>
      </c>
      <c r="F90">
        <v>30</v>
      </c>
      <c r="G90">
        <v>50</v>
      </c>
      <c r="H90">
        <v>55</v>
      </c>
      <c r="I90">
        <v>55</v>
      </c>
      <c r="J90">
        <v>100</v>
      </c>
      <c r="K90" t="s">
        <v>574</v>
      </c>
    </row>
    <row r="91" spans="1:11" x14ac:dyDescent="0.25">
      <c r="A91">
        <v>101</v>
      </c>
      <c r="B91" t="s">
        <v>126</v>
      </c>
      <c r="C91" t="s">
        <v>44</v>
      </c>
      <c r="E91">
        <v>60</v>
      </c>
      <c r="F91">
        <v>50</v>
      </c>
      <c r="G91">
        <v>70</v>
      </c>
      <c r="H91">
        <v>80</v>
      </c>
      <c r="I91">
        <v>80</v>
      </c>
      <c r="J91">
        <v>150</v>
      </c>
      <c r="K91" t="s">
        <v>574</v>
      </c>
    </row>
    <row r="92" spans="1:11" x14ac:dyDescent="0.25">
      <c r="A92">
        <v>102</v>
      </c>
      <c r="B92" t="s">
        <v>127</v>
      </c>
      <c r="C92" t="s">
        <v>12</v>
      </c>
      <c r="D92" t="s">
        <v>85</v>
      </c>
      <c r="E92">
        <v>60</v>
      </c>
      <c r="F92">
        <v>40</v>
      </c>
      <c r="G92">
        <v>80</v>
      </c>
      <c r="H92">
        <v>60</v>
      </c>
      <c r="I92">
        <v>45</v>
      </c>
      <c r="J92">
        <v>40</v>
      </c>
      <c r="K92" t="s">
        <v>575</v>
      </c>
    </row>
    <row r="93" spans="1:11" x14ac:dyDescent="0.25">
      <c r="A93">
        <v>103</v>
      </c>
      <c r="B93" t="s">
        <v>128</v>
      </c>
      <c r="C93" t="s">
        <v>12</v>
      </c>
      <c r="D93" t="s">
        <v>85</v>
      </c>
      <c r="E93">
        <v>95</v>
      </c>
      <c r="F93">
        <v>105</v>
      </c>
      <c r="G93">
        <v>85</v>
      </c>
      <c r="H93">
        <v>125</v>
      </c>
      <c r="I93">
        <v>75</v>
      </c>
      <c r="J93">
        <v>45</v>
      </c>
      <c r="K93" t="s">
        <v>576</v>
      </c>
    </row>
    <row r="94" spans="1:11" x14ac:dyDescent="0.25">
      <c r="A94">
        <v>104</v>
      </c>
      <c r="B94" t="s">
        <v>129</v>
      </c>
      <c r="C94" t="s">
        <v>47</v>
      </c>
      <c r="E94">
        <v>50</v>
      </c>
      <c r="F94">
        <v>50</v>
      </c>
      <c r="G94">
        <v>95</v>
      </c>
      <c r="H94">
        <v>40</v>
      </c>
      <c r="I94">
        <v>50</v>
      </c>
      <c r="J94">
        <v>35</v>
      </c>
      <c r="K94" t="s">
        <v>577</v>
      </c>
    </row>
    <row r="95" spans="1:11" x14ac:dyDescent="0.25">
      <c r="A95">
        <v>105</v>
      </c>
      <c r="B95" t="s">
        <v>130</v>
      </c>
      <c r="C95" t="s">
        <v>47</v>
      </c>
      <c r="D95" t="s">
        <v>17</v>
      </c>
      <c r="E95">
        <v>60</v>
      </c>
      <c r="F95">
        <v>80</v>
      </c>
      <c r="G95">
        <v>110</v>
      </c>
      <c r="H95">
        <v>50</v>
      </c>
      <c r="I95">
        <v>80</v>
      </c>
      <c r="J95">
        <v>45</v>
      </c>
      <c r="K95" t="s">
        <v>578</v>
      </c>
    </row>
    <row r="96" spans="1:11" x14ac:dyDescent="0.25">
      <c r="A96">
        <v>106</v>
      </c>
      <c r="B96" t="s">
        <v>131</v>
      </c>
      <c r="C96" t="s">
        <v>77</v>
      </c>
      <c r="E96">
        <v>50</v>
      </c>
      <c r="F96">
        <v>120</v>
      </c>
      <c r="G96">
        <v>53</v>
      </c>
      <c r="H96">
        <v>35</v>
      </c>
      <c r="I96">
        <v>110</v>
      </c>
      <c r="J96">
        <v>87</v>
      </c>
      <c r="K96" t="s">
        <v>579</v>
      </c>
    </row>
    <row r="97" spans="1:11" x14ac:dyDescent="0.25">
      <c r="A97">
        <v>107</v>
      </c>
      <c r="B97" t="s">
        <v>132</v>
      </c>
      <c r="C97" t="s">
        <v>77</v>
      </c>
      <c r="E97">
        <v>50</v>
      </c>
      <c r="F97">
        <v>105</v>
      </c>
      <c r="G97">
        <v>79</v>
      </c>
      <c r="H97">
        <v>35</v>
      </c>
      <c r="I97">
        <v>110</v>
      </c>
      <c r="J97">
        <v>76</v>
      </c>
      <c r="K97" t="s">
        <v>580</v>
      </c>
    </row>
    <row r="98" spans="1:11" x14ac:dyDescent="0.25">
      <c r="A98">
        <v>109</v>
      </c>
      <c r="B98" t="s">
        <v>134</v>
      </c>
      <c r="C98" t="s">
        <v>13</v>
      </c>
      <c r="E98">
        <v>40</v>
      </c>
      <c r="F98">
        <v>65</v>
      </c>
      <c r="G98">
        <v>95</v>
      </c>
      <c r="H98">
        <v>60</v>
      </c>
      <c r="I98">
        <v>45</v>
      </c>
      <c r="J98">
        <v>35</v>
      </c>
      <c r="K98" t="s">
        <v>581</v>
      </c>
    </row>
    <row r="99" spans="1:11" x14ac:dyDescent="0.25">
      <c r="A99">
        <v>110</v>
      </c>
      <c r="B99" t="s">
        <v>135</v>
      </c>
      <c r="C99" t="s">
        <v>13</v>
      </c>
      <c r="E99">
        <v>65</v>
      </c>
      <c r="F99">
        <v>90</v>
      </c>
      <c r="G99">
        <v>120</v>
      </c>
      <c r="H99">
        <v>85</v>
      </c>
      <c r="I99">
        <v>70</v>
      </c>
      <c r="J99">
        <v>60</v>
      </c>
      <c r="K99" t="s">
        <v>581</v>
      </c>
    </row>
    <row r="100" spans="1:11" x14ac:dyDescent="0.25">
      <c r="A100">
        <v>115</v>
      </c>
      <c r="B100" t="s">
        <v>140</v>
      </c>
      <c r="C100" t="s">
        <v>33</v>
      </c>
      <c r="E100">
        <v>105</v>
      </c>
      <c r="F100">
        <v>125</v>
      </c>
      <c r="G100">
        <v>100</v>
      </c>
      <c r="H100">
        <v>60</v>
      </c>
      <c r="I100">
        <v>100</v>
      </c>
      <c r="J100">
        <v>100</v>
      </c>
      <c r="K100" t="s">
        <v>582</v>
      </c>
    </row>
    <row r="101" spans="1:11" x14ac:dyDescent="0.25">
      <c r="A101">
        <v>116</v>
      </c>
      <c r="B101" t="s">
        <v>141</v>
      </c>
      <c r="C101" t="s">
        <v>22</v>
      </c>
      <c r="E101">
        <v>30</v>
      </c>
      <c r="F101">
        <v>40</v>
      </c>
      <c r="G101">
        <v>70</v>
      </c>
      <c r="H101">
        <v>70</v>
      </c>
      <c r="I101">
        <v>25</v>
      </c>
      <c r="J101">
        <v>60</v>
      </c>
      <c r="K101" t="s">
        <v>583</v>
      </c>
    </row>
    <row r="102" spans="1:11" x14ac:dyDescent="0.25">
      <c r="A102">
        <v>117</v>
      </c>
      <c r="B102" t="s">
        <v>142</v>
      </c>
      <c r="C102" t="s">
        <v>22</v>
      </c>
      <c r="E102">
        <v>55</v>
      </c>
      <c r="F102">
        <v>65</v>
      </c>
      <c r="G102">
        <v>95</v>
      </c>
      <c r="H102">
        <v>95</v>
      </c>
      <c r="I102">
        <v>45</v>
      </c>
      <c r="J102">
        <v>85</v>
      </c>
      <c r="K102" t="s">
        <v>583</v>
      </c>
    </row>
    <row r="103" spans="1:11" x14ac:dyDescent="0.25">
      <c r="A103">
        <v>118</v>
      </c>
      <c r="B103" t="s">
        <v>143</v>
      </c>
      <c r="C103" t="s">
        <v>22</v>
      </c>
      <c r="E103">
        <v>45</v>
      </c>
      <c r="F103">
        <v>67</v>
      </c>
      <c r="G103">
        <v>60</v>
      </c>
      <c r="H103">
        <v>35</v>
      </c>
      <c r="I103">
        <v>50</v>
      </c>
      <c r="J103">
        <v>63</v>
      </c>
      <c r="K103" t="s">
        <v>584</v>
      </c>
    </row>
    <row r="104" spans="1:11" x14ac:dyDescent="0.25">
      <c r="A104">
        <v>119</v>
      </c>
      <c r="B104" t="s">
        <v>144</v>
      </c>
      <c r="C104" t="s">
        <v>22</v>
      </c>
      <c r="E104">
        <v>80</v>
      </c>
      <c r="F104">
        <v>92</v>
      </c>
      <c r="G104">
        <v>65</v>
      </c>
      <c r="H104">
        <v>65</v>
      </c>
      <c r="I104">
        <v>80</v>
      </c>
      <c r="J104">
        <v>68</v>
      </c>
      <c r="K104" t="s">
        <v>584</v>
      </c>
    </row>
    <row r="105" spans="1:11" x14ac:dyDescent="0.25">
      <c r="A105">
        <v>120</v>
      </c>
      <c r="B105" t="s">
        <v>145</v>
      </c>
      <c r="C105" t="s">
        <v>22</v>
      </c>
      <c r="E105">
        <v>30</v>
      </c>
      <c r="F105">
        <v>45</v>
      </c>
      <c r="G105">
        <v>55</v>
      </c>
      <c r="H105">
        <v>70</v>
      </c>
      <c r="I105">
        <v>55</v>
      </c>
      <c r="J105">
        <v>85</v>
      </c>
      <c r="K105" t="s">
        <v>585</v>
      </c>
    </row>
    <row r="106" spans="1:11" x14ac:dyDescent="0.25">
      <c r="A106">
        <v>121</v>
      </c>
      <c r="B106" t="s">
        <v>146</v>
      </c>
      <c r="C106" t="s">
        <v>22</v>
      </c>
      <c r="D106" t="s">
        <v>85</v>
      </c>
      <c r="E106">
        <v>60</v>
      </c>
      <c r="F106">
        <v>75</v>
      </c>
      <c r="G106">
        <v>85</v>
      </c>
      <c r="H106">
        <v>100</v>
      </c>
      <c r="I106">
        <v>85</v>
      </c>
      <c r="J106">
        <v>115</v>
      </c>
      <c r="K106" t="s">
        <v>586</v>
      </c>
    </row>
    <row r="107" spans="1:11" x14ac:dyDescent="0.25">
      <c r="A107">
        <v>123</v>
      </c>
      <c r="B107" t="s">
        <v>148</v>
      </c>
      <c r="C107" t="s">
        <v>26</v>
      </c>
      <c r="D107" t="s">
        <v>20</v>
      </c>
      <c r="E107">
        <v>70</v>
      </c>
      <c r="F107">
        <v>110</v>
      </c>
      <c r="G107">
        <v>80</v>
      </c>
      <c r="H107">
        <v>55</v>
      </c>
      <c r="I107">
        <v>80</v>
      </c>
      <c r="J107">
        <v>105</v>
      </c>
      <c r="K107" t="s">
        <v>587</v>
      </c>
    </row>
    <row r="108" spans="1:11" x14ac:dyDescent="0.25">
      <c r="A108">
        <v>124</v>
      </c>
      <c r="B108" t="s">
        <v>149</v>
      </c>
      <c r="C108" t="s">
        <v>48</v>
      </c>
      <c r="D108" t="s">
        <v>85</v>
      </c>
      <c r="E108">
        <v>65</v>
      </c>
      <c r="F108">
        <v>50</v>
      </c>
      <c r="G108">
        <v>35</v>
      </c>
      <c r="H108">
        <v>115</v>
      </c>
      <c r="I108">
        <v>95</v>
      </c>
      <c r="J108">
        <v>95</v>
      </c>
      <c r="K108" t="s">
        <v>588</v>
      </c>
    </row>
    <row r="109" spans="1:11" x14ac:dyDescent="0.25">
      <c r="A109">
        <v>127</v>
      </c>
      <c r="B109" t="s">
        <v>152</v>
      </c>
      <c r="C109" t="s">
        <v>26</v>
      </c>
      <c r="E109">
        <v>65</v>
      </c>
      <c r="F109">
        <v>155</v>
      </c>
      <c r="G109">
        <v>120</v>
      </c>
      <c r="H109">
        <v>65</v>
      </c>
      <c r="I109">
        <v>90</v>
      </c>
      <c r="J109">
        <v>105</v>
      </c>
      <c r="K109" t="s">
        <v>590</v>
      </c>
    </row>
    <row r="110" spans="1:11" x14ac:dyDescent="0.25">
      <c r="A110">
        <v>128</v>
      </c>
      <c r="B110" t="s">
        <v>153</v>
      </c>
      <c r="C110" t="s">
        <v>33</v>
      </c>
      <c r="E110">
        <v>75</v>
      </c>
      <c r="F110">
        <v>100</v>
      </c>
      <c r="G110">
        <v>95</v>
      </c>
      <c r="H110">
        <v>40</v>
      </c>
      <c r="I110">
        <v>70</v>
      </c>
      <c r="J110">
        <v>110</v>
      </c>
      <c r="K110" t="s">
        <v>591</v>
      </c>
    </row>
    <row r="111" spans="1:11" x14ac:dyDescent="0.25">
      <c r="A111">
        <v>131</v>
      </c>
      <c r="B111" t="s">
        <v>156</v>
      </c>
      <c r="C111" t="s">
        <v>22</v>
      </c>
      <c r="D111" t="s">
        <v>48</v>
      </c>
      <c r="E111">
        <v>130</v>
      </c>
      <c r="F111">
        <v>85</v>
      </c>
      <c r="G111">
        <v>80</v>
      </c>
      <c r="H111">
        <v>85</v>
      </c>
      <c r="I111">
        <v>95</v>
      </c>
      <c r="J111">
        <v>60</v>
      </c>
      <c r="K111" t="s">
        <v>593</v>
      </c>
    </row>
    <row r="112" spans="1:11" x14ac:dyDescent="0.25">
      <c r="A112">
        <v>132</v>
      </c>
      <c r="B112" t="s">
        <v>157</v>
      </c>
      <c r="C112" t="s">
        <v>33</v>
      </c>
      <c r="E112">
        <v>48</v>
      </c>
      <c r="F112">
        <v>48</v>
      </c>
      <c r="G112">
        <v>48</v>
      </c>
      <c r="H112">
        <v>48</v>
      </c>
      <c r="I112">
        <v>48</v>
      </c>
      <c r="J112">
        <v>48</v>
      </c>
      <c r="K112" t="s">
        <v>594</v>
      </c>
    </row>
    <row r="113" spans="1:11" x14ac:dyDescent="0.25">
      <c r="A113">
        <v>137</v>
      </c>
      <c r="B113" t="s">
        <v>162</v>
      </c>
      <c r="C113" t="s">
        <v>33</v>
      </c>
      <c r="E113">
        <v>65</v>
      </c>
      <c r="F113">
        <v>60</v>
      </c>
      <c r="G113">
        <v>70</v>
      </c>
      <c r="H113">
        <v>85</v>
      </c>
      <c r="I113">
        <v>75</v>
      </c>
      <c r="J113">
        <v>40</v>
      </c>
      <c r="K113" t="s">
        <v>596</v>
      </c>
    </row>
    <row r="114" spans="1:11" x14ac:dyDescent="0.25">
      <c r="A114">
        <v>138</v>
      </c>
      <c r="B114" t="s">
        <v>163</v>
      </c>
      <c r="C114" t="s">
        <v>97</v>
      </c>
      <c r="D114" t="s">
        <v>22</v>
      </c>
      <c r="E114">
        <v>35</v>
      </c>
      <c r="F114">
        <v>40</v>
      </c>
      <c r="G114">
        <v>100</v>
      </c>
      <c r="H114">
        <v>90</v>
      </c>
      <c r="I114">
        <v>55</v>
      </c>
      <c r="J114">
        <v>35</v>
      </c>
      <c r="K114" t="s">
        <v>597</v>
      </c>
    </row>
    <row r="115" spans="1:11" x14ac:dyDescent="0.25">
      <c r="A115">
        <v>139</v>
      </c>
      <c r="B115" t="s">
        <v>164</v>
      </c>
      <c r="C115" t="s">
        <v>97</v>
      </c>
      <c r="D115" t="s">
        <v>22</v>
      </c>
      <c r="E115">
        <v>70</v>
      </c>
      <c r="F115">
        <v>60</v>
      </c>
      <c r="G115">
        <v>125</v>
      </c>
      <c r="H115">
        <v>115</v>
      </c>
      <c r="I115">
        <v>70</v>
      </c>
      <c r="J115">
        <v>55</v>
      </c>
      <c r="K115" t="s">
        <v>597</v>
      </c>
    </row>
    <row r="116" spans="1:11" x14ac:dyDescent="0.25">
      <c r="A116">
        <v>140</v>
      </c>
      <c r="B116" t="s">
        <v>165</v>
      </c>
      <c r="C116" t="s">
        <v>97</v>
      </c>
      <c r="D116" t="s">
        <v>22</v>
      </c>
      <c r="E116">
        <v>30</v>
      </c>
      <c r="F116">
        <v>80</v>
      </c>
      <c r="G116">
        <v>90</v>
      </c>
      <c r="H116">
        <v>55</v>
      </c>
      <c r="I116">
        <v>45</v>
      </c>
      <c r="J116">
        <v>55</v>
      </c>
      <c r="K116" t="s">
        <v>522</v>
      </c>
    </row>
    <row r="117" spans="1:11" x14ac:dyDescent="0.25">
      <c r="A117">
        <v>141</v>
      </c>
      <c r="B117" t="s">
        <v>166</v>
      </c>
      <c r="C117" t="s">
        <v>97</v>
      </c>
      <c r="D117" t="s">
        <v>22</v>
      </c>
      <c r="E117">
        <v>60</v>
      </c>
      <c r="F117">
        <v>115</v>
      </c>
      <c r="G117">
        <v>105</v>
      </c>
      <c r="H117">
        <v>65</v>
      </c>
      <c r="I117">
        <v>70</v>
      </c>
      <c r="J117">
        <v>80</v>
      </c>
      <c r="K117" t="s">
        <v>522</v>
      </c>
    </row>
    <row r="118" spans="1:11" x14ac:dyDescent="0.25">
      <c r="A118">
        <v>142</v>
      </c>
      <c r="B118" t="s">
        <v>167</v>
      </c>
      <c r="C118" t="s">
        <v>97</v>
      </c>
      <c r="D118" t="s">
        <v>20</v>
      </c>
      <c r="E118">
        <v>80</v>
      </c>
      <c r="F118">
        <v>135</v>
      </c>
      <c r="G118">
        <v>85</v>
      </c>
      <c r="H118">
        <v>70</v>
      </c>
      <c r="I118">
        <v>95</v>
      </c>
      <c r="J118">
        <v>150</v>
      </c>
      <c r="K118" t="s">
        <v>598</v>
      </c>
    </row>
    <row r="119" spans="1:11" x14ac:dyDescent="0.25">
      <c r="A119">
        <v>150</v>
      </c>
      <c r="B119" t="s">
        <v>176</v>
      </c>
      <c r="C119" t="s">
        <v>85</v>
      </c>
      <c r="E119">
        <v>106</v>
      </c>
      <c r="F119">
        <v>150</v>
      </c>
      <c r="G119">
        <v>70</v>
      </c>
      <c r="H119">
        <v>194</v>
      </c>
      <c r="I119">
        <v>120</v>
      </c>
      <c r="J119">
        <v>140</v>
      </c>
      <c r="K119" t="s">
        <v>600</v>
      </c>
    </row>
    <row r="120" spans="1:11" x14ac:dyDescent="0.25">
      <c r="A120">
        <v>151</v>
      </c>
      <c r="B120" t="s">
        <v>177</v>
      </c>
      <c r="C120" t="s">
        <v>85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 t="s">
        <v>601</v>
      </c>
    </row>
    <row r="121" spans="1:11" x14ac:dyDescent="0.25">
      <c r="A121">
        <v>152</v>
      </c>
      <c r="B121" t="s">
        <v>178</v>
      </c>
      <c r="C121" t="s">
        <v>12</v>
      </c>
      <c r="E121">
        <v>45</v>
      </c>
      <c r="F121">
        <v>49</v>
      </c>
      <c r="G121">
        <v>65</v>
      </c>
      <c r="H121">
        <v>49</v>
      </c>
      <c r="I121">
        <v>65</v>
      </c>
      <c r="J121">
        <v>45</v>
      </c>
      <c r="K121" t="s">
        <v>602</v>
      </c>
    </row>
    <row r="122" spans="1:11" x14ac:dyDescent="0.25">
      <c r="A122">
        <v>153</v>
      </c>
      <c r="B122" t="s">
        <v>179</v>
      </c>
      <c r="C122" t="s">
        <v>12</v>
      </c>
      <c r="E122">
        <v>60</v>
      </c>
      <c r="F122">
        <v>62</v>
      </c>
      <c r="G122">
        <v>80</v>
      </c>
      <c r="H122">
        <v>63</v>
      </c>
      <c r="I122">
        <v>80</v>
      </c>
      <c r="J122">
        <v>60</v>
      </c>
      <c r="K122" t="s">
        <v>602</v>
      </c>
    </row>
    <row r="123" spans="1:11" x14ac:dyDescent="0.25">
      <c r="A123">
        <v>154</v>
      </c>
      <c r="B123" t="s">
        <v>180</v>
      </c>
      <c r="C123" t="s">
        <v>12</v>
      </c>
      <c r="E123">
        <v>80</v>
      </c>
      <c r="F123">
        <v>82</v>
      </c>
      <c r="G123">
        <v>100</v>
      </c>
      <c r="H123">
        <v>83</v>
      </c>
      <c r="I123">
        <v>100</v>
      </c>
      <c r="J123">
        <v>80</v>
      </c>
      <c r="K123" t="s">
        <v>603</v>
      </c>
    </row>
    <row r="124" spans="1:11" x14ac:dyDescent="0.25">
      <c r="A124">
        <v>155</v>
      </c>
      <c r="B124" t="s">
        <v>181</v>
      </c>
      <c r="C124" t="s">
        <v>17</v>
      </c>
      <c r="E124">
        <v>39</v>
      </c>
      <c r="F124">
        <v>52</v>
      </c>
      <c r="G124">
        <v>43</v>
      </c>
      <c r="H124">
        <v>60</v>
      </c>
      <c r="I124">
        <v>50</v>
      </c>
      <c r="J124">
        <v>65</v>
      </c>
      <c r="K124" t="s">
        <v>604</v>
      </c>
    </row>
    <row r="125" spans="1:11" x14ac:dyDescent="0.25">
      <c r="A125">
        <v>156</v>
      </c>
      <c r="B125" t="s">
        <v>182</v>
      </c>
      <c r="C125" t="s">
        <v>17</v>
      </c>
      <c r="E125">
        <v>58</v>
      </c>
      <c r="F125">
        <v>64</v>
      </c>
      <c r="G125">
        <v>58</v>
      </c>
      <c r="H125">
        <v>80</v>
      </c>
      <c r="I125">
        <v>65</v>
      </c>
      <c r="J125">
        <v>80</v>
      </c>
      <c r="K125" t="s">
        <v>605</v>
      </c>
    </row>
    <row r="126" spans="1:11" x14ac:dyDescent="0.25">
      <c r="A126">
        <v>157</v>
      </c>
      <c r="B126" t="s">
        <v>183</v>
      </c>
      <c r="C126" t="s">
        <v>17</v>
      </c>
      <c r="E126">
        <v>78</v>
      </c>
      <c r="F126">
        <v>84</v>
      </c>
      <c r="G126">
        <v>78</v>
      </c>
      <c r="H126">
        <v>109</v>
      </c>
      <c r="I126">
        <v>85</v>
      </c>
      <c r="J126">
        <v>100</v>
      </c>
      <c r="K126" t="s">
        <v>605</v>
      </c>
    </row>
    <row r="127" spans="1:11" x14ac:dyDescent="0.25">
      <c r="A127">
        <v>158</v>
      </c>
      <c r="B127" t="s">
        <v>184</v>
      </c>
      <c r="C127" t="s">
        <v>22</v>
      </c>
      <c r="E127">
        <v>50</v>
      </c>
      <c r="F127">
        <v>65</v>
      </c>
      <c r="G127">
        <v>64</v>
      </c>
      <c r="H127">
        <v>44</v>
      </c>
      <c r="I127">
        <v>48</v>
      </c>
      <c r="J127">
        <v>43</v>
      </c>
      <c r="K127" t="s">
        <v>606</v>
      </c>
    </row>
    <row r="128" spans="1:11" x14ac:dyDescent="0.25">
      <c r="A128">
        <v>159</v>
      </c>
      <c r="B128" t="s">
        <v>185</v>
      </c>
      <c r="C128" t="s">
        <v>22</v>
      </c>
      <c r="E128">
        <v>65</v>
      </c>
      <c r="F128">
        <v>80</v>
      </c>
      <c r="G128">
        <v>80</v>
      </c>
      <c r="H128">
        <v>59</v>
      </c>
      <c r="I128">
        <v>63</v>
      </c>
      <c r="J128">
        <v>58</v>
      </c>
      <c r="K128" t="s">
        <v>606</v>
      </c>
    </row>
    <row r="129" spans="1:11" x14ac:dyDescent="0.25">
      <c r="A129">
        <v>160</v>
      </c>
      <c r="B129" t="s">
        <v>186</v>
      </c>
      <c r="C129" t="s">
        <v>22</v>
      </c>
      <c r="E129">
        <v>85</v>
      </c>
      <c r="F129">
        <v>105</v>
      </c>
      <c r="G129">
        <v>100</v>
      </c>
      <c r="H129">
        <v>79</v>
      </c>
      <c r="I129">
        <v>83</v>
      </c>
      <c r="J129">
        <v>78</v>
      </c>
      <c r="K129" t="s">
        <v>606</v>
      </c>
    </row>
    <row r="130" spans="1:11" x14ac:dyDescent="0.25">
      <c r="A130">
        <v>161</v>
      </c>
      <c r="B130" t="s">
        <v>187</v>
      </c>
      <c r="C130" t="s">
        <v>33</v>
      </c>
      <c r="E130">
        <v>35</v>
      </c>
      <c r="F130">
        <v>46</v>
      </c>
      <c r="G130">
        <v>34</v>
      </c>
      <c r="H130">
        <v>35</v>
      </c>
      <c r="I130">
        <v>45</v>
      </c>
      <c r="J130">
        <v>20</v>
      </c>
      <c r="K130" t="s">
        <v>607</v>
      </c>
    </row>
    <row r="131" spans="1:11" x14ac:dyDescent="0.25">
      <c r="A131">
        <v>162</v>
      </c>
      <c r="B131" t="s">
        <v>188</v>
      </c>
      <c r="C131" t="s">
        <v>33</v>
      </c>
      <c r="E131">
        <v>85</v>
      </c>
      <c r="F131">
        <v>76</v>
      </c>
      <c r="G131">
        <v>64</v>
      </c>
      <c r="H131">
        <v>45</v>
      </c>
      <c r="I131">
        <v>55</v>
      </c>
      <c r="J131">
        <v>90</v>
      </c>
      <c r="K131" t="s">
        <v>608</v>
      </c>
    </row>
    <row r="132" spans="1:11" x14ac:dyDescent="0.25">
      <c r="A132">
        <v>163</v>
      </c>
      <c r="B132" t="s">
        <v>189</v>
      </c>
      <c r="C132" t="s">
        <v>33</v>
      </c>
      <c r="D132" t="s">
        <v>20</v>
      </c>
      <c r="E132">
        <v>60</v>
      </c>
      <c r="F132">
        <v>30</v>
      </c>
      <c r="G132">
        <v>30</v>
      </c>
      <c r="H132">
        <v>36</v>
      </c>
      <c r="I132">
        <v>56</v>
      </c>
      <c r="J132">
        <v>50</v>
      </c>
      <c r="K132" t="s">
        <v>609</v>
      </c>
    </row>
    <row r="133" spans="1:11" x14ac:dyDescent="0.25">
      <c r="A133">
        <v>164</v>
      </c>
      <c r="B133" t="s">
        <v>190</v>
      </c>
      <c r="C133" t="s">
        <v>33</v>
      </c>
      <c r="D133" t="s">
        <v>20</v>
      </c>
      <c r="E133">
        <v>100</v>
      </c>
      <c r="F133">
        <v>50</v>
      </c>
      <c r="G133">
        <v>50</v>
      </c>
      <c r="H133">
        <v>86</v>
      </c>
      <c r="I133">
        <v>96</v>
      </c>
      <c r="J133">
        <v>70</v>
      </c>
      <c r="K133" t="s">
        <v>609</v>
      </c>
    </row>
    <row r="134" spans="1:11" x14ac:dyDescent="0.25">
      <c r="A134">
        <v>165</v>
      </c>
      <c r="B134" t="s">
        <v>191</v>
      </c>
      <c r="C134" t="s">
        <v>26</v>
      </c>
      <c r="D134" t="s">
        <v>20</v>
      </c>
      <c r="E134">
        <v>40</v>
      </c>
      <c r="F134">
        <v>20</v>
      </c>
      <c r="G134">
        <v>30</v>
      </c>
      <c r="H134">
        <v>40</v>
      </c>
      <c r="I134">
        <v>80</v>
      </c>
      <c r="J134">
        <v>55</v>
      </c>
      <c r="K134" t="s">
        <v>610</v>
      </c>
    </row>
    <row r="135" spans="1:11" x14ac:dyDescent="0.25">
      <c r="A135">
        <v>166</v>
      </c>
      <c r="B135" t="s">
        <v>192</v>
      </c>
      <c r="C135" t="s">
        <v>26</v>
      </c>
      <c r="D135" t="s">
        <v>20</v>
      </c>
      <c r="E135">
        <v>55</v>
      </c>
      <c r="F135">
        <v>35</v>
      </c>
      <c r="G135">
        <v>50</v>
      </c>
      <c r="H135">
        <v>55</v>
      </c>
      <c r="I135">
        <v>110</v>
      </c>
      <c r="J135">
        <v>85</v>
      </c>
      <c r="K135" t="s">
        <v>610</v>
      </c>
    </row>
    <row r="136" spans="1:11" x14ac:dyDescent="0.25">
      <c r="A136">
        <v>167</v>
      </c>
      <c r="B136" t="s">
        <v>193</v>
      </c>
      <c r="C136" t="s">
        <v>26</v>
      </c>
      <c r="D136" t="s">
        <v>13</v>
      </c>
      <c r="E136">
        <v>40</v>
      </c>
      <c r="F136">
        <v>60</v>
      </c>
      <c r="G136">
        <v>40</v>
      </c>
      <c r="H136">
        <v>40</v>
      </c>
      <c r="I136">
        <v>40</v>
      </c>
      <c r="J136">
        <v>30</v>
      </c>
      <c r="K136" t="s">
        <v>611</v>
      </c>
    </row>
    <row r="137" spans="1:11" x14ac:dyDescent="0.25">
      <c r="A137">
        <v>168</v>
      </c>
      <c r="B137" t="s">
        <v>194</v>
      </c>
      <c r="C137" t="s">
        <v>26</v>
      </c>
      <c r="D137" t="s">
        <v>13</v>
      </c>
      <c r="E137">
        <v>70</v>
      </c>
      <c r="F137">
        <v>90</v>
      </c>
      <c r="G137">
        <v>70</v>
      </c>
      <c r="H137">
        <v>60</v>
      </c>
      <c r="I137">
        <v>70</v>
      </c>
      <c r="J137">
        <v>40</v>
      </c>
      <c r="K137" t="s">
        <v>612</v>
      </c>
    </row>
    <row r="138" spans="1:11" x14ac:dyDescent="0.25">
      <c r="A138">
        <v>170</v>
      </c>
      <c r="B138" t="s">
        <v>196</v>
      </c>
      <c r="C138" t="s">
        <v>22</v>
      </c>
      <c r="D138" t="s">
        <v>44</v>
      </c>
      <c r="E138">
        <v>75</v>
      </c>
      <c r="F138">
        <v>38</v>
      </c>
      <c r="G138">
        <v>38</v>
      </c>
      <c r="H138">
        <v>56</v>
      </c>
      <c r="I138">
        <v>56</v>
      </c>
      <c r="J138">
        <v>67</v>
      </c>
      <c r="K138" t="s">
        <v>613</v>
      </c>
    </row>
    <row r="139" spans="1:11" x14ac:dyDescent="0.25">
      <c r="A139">
        <v>171</v>
      </c>
      <c r="B139" t="s">
        <v>197</v>
      </c>
      <c r="C139" t="s">
        <v>22</v>
      </c>
      <c r="D139" t="s">
        <v>44</v>
      </c>
      <c r="E139">
        <v>125</v>
      </c>
      <c r="F139">
        <v>58</v>
      </c>
      <c r="G139">
        <v>58</v>
      </c>
      <c r="H139">
        <v>76</v>
      </c>
      <c r="I139">
        <v>76</v>
      </c>
      <c r="J139">
        <v>67</v>
      </c>
      <c r="K139" t="s">
        <v>614</v>
      </c>
    </row>
    <row r="140" spans="1:11" x14ac:dyDescent="0.25">
      <c r="A140">
        <v>173</v>
      </c>
      <c r="B140" t="s">
        <v>199</v>
      </c>
      <c r="C140" t="s">
        <v>55</v>
      </c>
      <c r="E140">
        <v>50</v>
      </c>
      <c r="F140">
        <v>25</v>
      </c>
      <c r="G140">
        <v>28</v>
      </c>
      <c r="H140">
        <v>45</v>
      </c>
      <c r="I140">
        <v>55</v>
      </c>
      <c r="J140">
        <v>15</v>
      </c>
      <c r="K140" t="s">
        <v>616</v>
      </c>
    </row>
    <row r="141" spans="1:11" x14ac:dyDescent="0.25">
      <c r="A141">
        <v>174</v>
      </c>
      <c r="B141" t="s">
        <v>200</v>
      </c>
      <c r="C141" t="s">
        <v>33</v>
      </c>
      <c r="D141" t="s">
        <v>55</v>
      </c>
      <c r="E141">
        <v>90</v>
      </c>
      <c r="F141">
        <v>30</v>
      </c>
      <c r="G141">
        <v>15</v>
      </c>
      <c r="H141">
        <v>40</v>
      </c>
      <c r="I141">
        <v>20</v>
      </c>
      <c r="J141">
        <v>15</v>
      </c>
      <c r="K141" t="s">
        <v>538</v>
      </c>
    </row>
    <row r="142" spans="1:11" x14ac:dyDescent="0.25">
      <c r="A142">
        <v>177</v>
      </c>
      <c r="B142" t="s">
        <v>203</v>
      </c>
      <c r="C142" t="s">
        <v>85</v>
      </c>
      <c r="D142" t="s">
        <v>20</v>
      </c>
      <c r="E142">
        <v>40</v>
      </c>
      <c r="F142">
        <v>50</v>
      </c>
      <c r="G142">
        <v>45</v>
      </c>
      <c r="H142">
        <v>70</v>
      </c>
      <c r="I142">
        <v>45</v>
      </c>
      <c r="J142">
        <v>70</v>
      </c>
      <c r="K142" t="s">
        <v>617</v>
      </c>
    </row>
    <row r="143" spans="1:11" x14ac:dyDescent="0.25">
      <c r="A143">
        <v>178</v>
      </c>
      <c r="B143" t="s">
        <v>204</v>
      </c>
      <c r="C143" t="s">
        <v>85</v>
      </c>
      <c r="D143" t="s">
        <v>20</v>
      </c>
      <c r="E143">
        <v>65</v>
      </c>
      <c r="F143">
        <v>75</v>
      </c>
      <c r="G143">
        <v>70</v>
      </c>
      <c r="H143">
        <v>95</v>
      </c>
      <c r="I143">
        <v>70</v>
      </c>
      <c r="J143">
        <v>95</v>
      </c>
      <c r="K143" t="s">
        <v>618</v>
      </c>
    </row>
    <row r="144" spans="1:11" x14ac:dyDescent="0.25">
      <c r="A144">
        <v>179</v>
      </c>
      <c r="B144" t="s">
        <v>205</v>
      </c>
      <c r="C144" t="s">
        <v>44</v>
      </c>
      <c r="E144">
        <v>55</v>
      </c>
      <c r="F144">
        <v>40</v>
      </c>
      <c r="G144">
        <v>40</v>
      </c>
      <c r="H144">
        <v>65</v>
      </c>
      <c r="I144">
        <v>45</v>
      </c>
      <c r="J144">
        <v>35</v>
      </c>
      <c r="K144" t="s">
        <v>619</v>
      </c>
    </row>
    <row r="145" spans="1:11" x14ac:dyDescent="0.25">
      <c r="A145">
        <v>180</v>
      </c>
      <c r="B145" t="s">
        <v>206</v>
      </c>
      <c r="C145" t="s">
        <v>44</v>
      </c>
      <c r="E145">
        <v>70</v>
      </c>
      <c r="F145">
        <v>55</v>
      </c>
      <c r="G145">
        <v>55</v>
      </c>
      <c r="H145">
        <v>80</v>
      </c>
      <c r="I145">
        <v>60</v>
      </c>
      <c r="J145">
        <v>45</v>
      </c>
      <c r="K145" t="s">
        <v>619</v>
      </c>
    </row>
    <row r="146" spans="1:11" x14ac:dyDescent="0.25">
      <c r="A146">
        <v>181</v>
      </c>
      <c r="B146" t="s">
        <v>207</v>
      </c>
      <c r="C146" t="s">
        <v>44</v>
      </c>
      <c r="E146">
        <v>90</v>
      </c>
      <c r="F146">
        <v>95</v>
      </c>
      <c r="G146">
        <v>105</v>
      </c>
      <c r="H146">
        <v>165</v>
      </c>
      <c r="I146">
        <v>110</v>
      </c>
      <c r="J146">
        <v>45</v>
      </c>
      <c r="K146" t="s">
        <v>614</v>
      </c>
    </row>
    <row r="147" spans="1:11" x14ac:dyDescent="0.25">
      <c r="A147">
        <v>182</v>
      </c>
      <c r="B147" t="s">
        <v>208</v>
      </c>
      <c r="C147" t="s">
        <v>12</v>
      </c>
      <c r="E147">
        <v>75</v>
      </c>
      <c r="F147">
        <v>80</v>
      </c>
      <c r="G147">
        <v>95</v>
      </c>
      <c r="H147">
        <v>90</v>
      </c>
      <c r="I147">
        <v>100</v>
      </c>
      <c r="J147">
        <v>50</v>
      </c>
      <c r="K147" t="s">
        <v>541</v>
      </c>
    </row>
    <row r="148" spans="1:11" x14ac:dyDescent="0.25">
      <c r="A148">
        <v>186</v>
      </c>
      <c r="B148" t="s">
        <v>212</v>
      </c>
      <c r="C148" t="s">
        <v>22</v>
      </c>
      <c r="E148">
        <v>90</v>
      </c>
      <c r="F148">
        <v>75</v>
      </c>
      <c r="G148">
        <v>75</v>
      </c>
      <c r="H148">
        <v>90</v>
      </c>
      <c r="I148">
        <v>100</v>
      </c>
      <c r="J148">
        <v>70</v>
      </c>
      <c r="K148" t="s">
        <v>622</v>
      </c>
    </row>
    <row r="149" spans="1:11" x14ac:dyDescent="0.25">
      <c r="A149">
        <v>187</v>
      </c>
      <c r="B149" t="s">
        <v>213</v>
      </c>
      <c r="C149" t="s">
        <v>12</v>
      </c>
      <c r="D149" t="s">
        <v>20</v>
      </c>
      <c r="E149">
        <v>35</v>
      </c>
      <c r="F149">
        <v>35</v>
      </c>
      <c r="G149">
        <v>40</v>
      </c>
      <c r="H149">
        <v>35</v>
      </c>
      <c r="I149">
        <v>55</v>
      </c>
      <c r="J149">
        <v>50</v>
      </c>
      <c r="K149" t="s">
        <v>623</v>
      </c>
    </row>
    <row r="150" spans="1:11" x14ac:dyDescent="0.25">
      <c r="A150">
        <v>188</v>
      </c>
      <c r="B150" t="s">
        <v>214</v>
      </c>
      <c r="C150" t="s">
        <v>12</v>
      </c>
      <c r="D150" t="s">
        <v>20</v>
      </c>
      <c r="E150">
        <v>55</v>
      </c>
      <c r="F150">
        <v>45</v>
      </c>
      <c r="G150">
        <v>50</v>
      </c>
      <c r="H150">
        <v>45</v>
      </c>
      <c r="I150">
        <v>65</v>
      </c>
      <c r="J150">
        <v>80</v>
      </c>
      <c r="K150" t="s">
        <v>623</v>
      </c>
    </row>
    <row r="151" spans="1:11" x14ac:dyDescent="0.25">
      <c r="A151">
        <v>189</v>
      </c>
      <c r="B151" t="s">
        <v>215</v>
      </c>
      <c r="C151" t="s">
        <v>12</v>
      </c>
      <c r="D151" t="s">
        <v>20</v>
      </c>
      <c r="E151">
        <v>75</v>
      </c>
      <c r="F151">
        <v>55</v>
      </c>
      <c r="G151">
        <v>70</v>
      </c>
      <c r="H151">
        <v>55</v>
      </c>
      <c r="I151">
        <v>95</v>
      </c>
      <c r="J151">
        <v>110</v>
      </c>
      <c r="K151" t="s">
        <v>623</v>
      </c>
    </row>
    <row r="152" spans="1:11" x14ac:dyDescent="0.25">
      <c r="A152">
        <v>191</v>
      </c>
      <c r="B152" t="s">
        <v>217</v>
      </c>
      <c r="C152" t="s">
        <v>12</v>
      </c>
      <c r="E152">
        <v>30</v>
      </c>
      <c r="F152">
        <v>30</v>
      </c>
      <c r="G152">
        <v>30</v>
      </c>
      <c r="H152">
        <v>30</v>
      </c>
      <c r="I152">
        <v>30</v>
      </c>
      <c r="J152">
        <v>30</v>
      </c>
      <c r="K152" t="s">
        <v>517</v>
      </c>
    </row>
    <row r="153" spans="1:11" x14ac:dyDescent="0.25">
      <c r="A153">
        <v>192</v>
      </c>
      <c r="B153" t="s">
        <v>218</v>
      </c>
      <c r="C153" t="s">
        <v>12</v>
      </c>
      <c r="E153">
        <v>75</v>
      </c>
      <c r="F153">
        <v>75</v>
      </c>
      <c r="G153">
        <v>55</v>
      </c>
      <c r="H153">
        <v>105</v>
      </c>
      <c r="I153">
        <v>85</v>
      </c>
      <c r="J153">
        <v>30</v>
      </c>
      <c r="K153" t="s">
        <v>624</v>
      </c>
    </row>
    <row r="154" spans="1:11" x14ac:dyDescent="0.25">
      <c r="A154">
        <v>194</v>
      </c>
      <c r="B154" t="s">
        <v>220</v>
      </c>
      <c r="C154" t="s">
        <v>22</v>
      </c>
      <c r="D154" t="s">
        <v>47</v>
      </c>
      <c r="E154">
        <v>55</v>
      </c>
      <c r="F154">
        <v>45</v>
      </c>
      <c r="G154">
        <v>45</v>
      </c>
      <c r="H154">
        <v>25</v>
      </c>
      <c r="I154">
        <v>25</v>
      </c>
      <c r="J154">
        <v>15</v>
      </c>
      <c r="K154" t="s">
        <v>625</v>
      </c>
    </row>
    <row r="155" spans="1:11" x14ac:dyDescent="0.25">
      <c r="A155">
        <v>195</v>
      </c>
      <c r="B155" t="s">
        <v>221</v>
      </c>
      <c r="C155" t="s">
        <v>22</v>
      </c>
      <c r="D155" t="s">
        <v>47</v>
      </c>
      <c r="E155">
        <v>95</v>
      </c>
      <c r="F155">
        <v>85</v>
      </c>
      <c r="G155">
        <v>85</v>
      </c>
      <c r="H155">
        <v>65</v>
      </c>
      <c r="I155">
        <v>65</v>
      </c>
      <c r="J155">
        <v>35</v>
      </c>
      <c r="K155" t="s">
        <v>625</v>
      </c>
    </row>
    <row r="156" spans="1:11" x14ac:dyDescent="0.25">
      <c r="A156">
        <v>199</v>
      </c>
      <c r="B156" t="s">
        <v>225</v>
      </c>
      <c r="C156" t="s">
        <v>22</v>
      </c>
      <c r="D156" t="s">
        <v>85</v>
      </c>
      <c r="E156">
        <v>95</v>
      </c>
      <c r="F156">
        <v>75</v>
      </c>
      <c r="G156">
        <v>80</v>
      </c>
      <c r="H156">
        <v>100</v>
      </c>
      <c r="I156">
        <v>110</v>
      </c>
      <c r="J156">
        <v>30</v>
      </c>
      <c r="K156" t="s">
        <v>627</v>
      </c>
    </row>
    <row r="157" spans="1:11" x14ac:dyDescent="0.25">
      <c r="A157">
        <v>201</v>
      </c>
      <c r="B157" t="s">
        <v>227</v>
      </c>
      <c r="C157" t="s">
        <v>85</v>
      </c>
      <c r="E157">
        <v>48</v>
      </c>
      <c r="F157">
        <v>72</v>
      </c>
      <c r="G157">
        <v>48</v>
      </c>
      <c r="H157">
        <v>72</v>
      </c>
      <c r="I157">
        <v>48</v>
      </c>
      <c r="J157">
        <v>48</v>
      </c>
      <c r="K157" t="s">
        <v>628</v>
      </c>
    </row>
    <row r="158" spans="1:11" x14ac:dyDescent="0.25">
      <c r="A158">
        <v>202</v>
      </c>
      <c r="B158" t="s">
        <v>228</v>
      </c>
      <c r="C158" t="s">
        <v>85</v>
      </c>
      <c r="E158">
        <v>190</v>
      </c>
      <c r="F158">
        <v>33</v>
      </c>
      <c r="G158">
        <v>58</v>
      </c>
      <c r="H158">
        <v>33</v>
      </c>
      <c r="I158">
        <v>58</v>
      </c>
      <c r="J158">
        <v>33</v>
      </c>
      <c r="K158" t="s">
        <v>629</v>
      </c>
    </row>
    <row r="159" spans="1:11" x14ac:dyDescent="0.25">
      <c r="A159">
        <v>203</v>
      </c>
      <c r="B159" t="s">
        <v>229</v>
      </c>
      <c r="C159" t="s">
        <v>33</v>
      </c>
      <c r="D159" t="s">
        <v>85</v>
      </c>
      <c r="E159">
        <v>70</v>
      </c>
      <c r="F159">
        <v>80</v>
      </c>
      <c r="G159">
        <v>65</v>
      </c>
      <c r="H159">
        <v>90</v>
      </c>
      <c r="I159">
        <v>65</v>
      </c>
      <c r="J159">
        <v>85</v>
      </c>
      <c r="K159" t="s">
        <v>630</v>
      </c>
    </row>
    <row r="160" spans="1:11" x14ac:dyDescent="0.25">
      <c r="A160">
        <v>204</v>
      </c>
      <c r="B160" t="s">
        <v>230</v>
      </c>
      <c r="C160" t="s">
        <v>26</v>
      </c>
      <c r="E160">
        <v>50</v>
      </c>
      <c r="F160">
        <v>65</v>
      </c>
      <c r="G160">
        <v>90</v>
      </c>
      <c r="H160">
        <v>35</v>
      </c>
      <c r="I160">
        <v>35</v>
      </c>
      <c r="J160">
        <v>15</v>
      </c>
      <c r="K160" t="s">
        <v>631</v>
      </c>
    </row>
    <row r="161" spans="1:11" x14ac:dyDescent="0.25">
      <c r="A161">
        <v>205</v>
      </c>
      <c r="B161" t="s">
        <v>231</v>
      </c>
      <c r="C161" t="s">
        <v>26</v>
      </c>
      <c r="D161" t="s">
        <v>105</v>
      </c>
      <c r="E161">
        <v>75</v>
      </c>
      <c r="F161">
        <v>90</v>
      </c>
      <c r="G161">
        <v>140</v>
      </c>
      <c r="H161">
        <v>60</v>
      </c>
      <c r="I161">
        <v>60</v>
      </c>
      <c r="J161">
        <v>40</v>
      </c>
      <c r="K161" t="s">
        <v>631</v>
      </c>
    </row>
    <row r="162" spans="1:11" x14ac:dyDescent="0.25">
      <c r="A162">
        <v>206</v>
      </c>
      <c r="B162" t="s">
        <v>232</v>
      </c>
      <c r="C162" t="s">
        <v>33</v>
      </c>
      <c r="E162">
        <v>100</v>
      </c>
      <c r="F162">
        <v>70</v>
      </c>
      <c r="G162">
        <v>70</v>
      </c>
      <c r="H162">
        <v>65</v>
      </c>
      <c r="I162">
        <v>65</v>
      </c>
      <c r="J162">
        <v>45</v>
      </c>
      <c r="K162" t="s">
        <v>632</v>
      </c>
    </row>
    <row r="163" spans="1:11" x14ac:dyDescent="0.25">
      <c r="A163">
        <v>208</v>
      </c>
      <c r="B163" t="s">
        <v>234</v>
      </c>
      <c r="C163" t="s">
        <v>105</v>
      </c>
      <c r="D163" t="s">
        <v>47</v>
      </c>
      <c r="E163">
        <v>75</v>
      </c>
      <c r="F163">
        <v>125</v>
      </c>
      <c r="G163">
        <v>230</v>
      </c>
      <c r="H163">
        <v>55</v>
      </c>
      <c r="I163">
        <v>95</v>
      </c>
      <c r="J163">
        <v>30</v>
      </c>
      <c r="K163" t="s">
        <v>633</v>
      </c>
    </row>
    <row r="164" spans="1:11" x14ac:dyDescent="0.25">
      <c r="A164">
        <v>209</v>
      </c>
      <c r="B164" t="s">
        <v>235</v>
      </c>
      <c r="C164" t="s">
        <v>55</v>
      </c>
      <c r="E164">
        <v>60</v>
      </c>
      <c r="F164">
        <v>80</v>
      </c>
      <c r="G164">
        <v>50</v>
      </c>
      <c r="H164">
        <v>40</v>
      </c>
      <c r="I164">
        <v>40</v>
      </c>
      <c r="J164">
        <v>30</v>
      </c>
      <c r="K164" t="s">
        <v>536</v>
      </c>
    </row>
    <row r="165" spans="1:11" x14ac:dyDescent="0.25">
      <c r="A165">
        <v>210</v>
      </c>
      <c r="B165" t="s">
        <v>236</v>
      </c>
      <c r="C165" t="s">
        <v>55</v>
      </c>
      <c r="E165">
        <v>90</v>
      </c>
      <c r="F165">
        <v>120</v>
      </c>
      <c r="G165">
        <v>75</v>
      </c>
      <c r="H165">
        <v>60</v>
      </c>
      <c r="I165">
        <v>60</v>
      </c>
      <c r="J165">
        <v>45</v>
      </c>
      <c r="K165" t="s">
        <v>536</v>
      </c>
    </row>
    <row r="166" spans="1:11" x14ac:dyDescent="0.25">
      <c r="A166">
        <v>211</v>
      </c>
      <c r="B166" t="s">
        <v>237</v>
      </c>
      <c r="C166" t="s">
        <v>22</v>
      </c>
      <c r="D166" t="s">
        <v>13</v>
      </c>
      <c r="E166">
        <v>65</v>
      </c>
      <c r="F166">
        <v>95</v>
      </c>
      <c r="G166">
        <v>85</v>
      </c>
      <c r="H166">
        <v>55</v>
      </c>
      <c r="I166">
        <v>55</v>
      </c>
      <c r="J166">
        <v>85</v>
      </c>
      <c r="K166" t="s">
        <v>538</v>
      </c>
    </row>
    <row r="167" spans="1:11" x14ac:dyDescent="0.25">
      <c r="A167">
        <v>212</v>
      </c>
      <c r="B167" t="s">
        <v>238</v>
      </c>
      <c r="C167" t="s">
        <v>26</v>
      </c>
      <c r="D167" t="s">
        <v>105</v>
      </c>
      <c r="E167">
        <v>70</v>
      </c>
      <c r="F167">
        <v>150</v>
      </c>
      <c r="G167">
        <v>140</v>
      </c>
      <c r="H167">
        <v>65</v>
      </c>
      <c r="I167">
        <v>100</v>
      </c>
      <c r="J167">
        <v>75</v>
      </c>
      <c r="K167" t="s">
        <v>573</v>
      </c>
    </row>
    <row r="168" spans="1:11" x14ac:dyDescent="0.25">
      <c r="A168">
        <v>213</v>
      </c>
      <c r="B168" t="s">
        <v>239</v>
      </c>
      <c r="C168" t="s">
        <v>26</v>
      </c>
      <c r="D168" t="s">
        <v>97</v>
      </c>
      <c r="E168">
        <v>20</v>
      </c>
      <c r="F168">
        <v>10</v>
      </c>
      <c r="G168">
        <v>230</v>
      </c>
      <c r="H168">
        <v>10</v>
      </c>
      <c r="I168">
        <v>230</v>
      </c>
      <c r="J168">
        <v>5</v>
      </c>
      <c r="K168" t="s">
        <v>634</v>
      </c>
    </row>
    <row r="169" spans="1:11" x14ac:dyDescent="0.25">
      <c r="A169">
        <v>216</v>
      </c>
      <c r="B169" t="s">
        <v>242</v>
      </c>
      <c r="C169" t="s">
        <v>33</v>
      </c>
      <c r="E169">
        <v>60</v>
      </c>
      <c r="F169">
        <v>80</v>
      </c>
      <c r="G169">
        <v>50</v>
      </c>
      <c r="H169">
        <v>50</v>
      </c>
      <c r="I169">
        <v>50</v>
      </c>
      <c r="J169">
        <v>40</v>
      </c>
      <c r="K169" t="s">
        <v>636</v>
      </c>
    </row>
    <row r="170" spans="1:11" x14ac:dyDescent="0.25">
      <c r="A170">
        <v>217</v>
      </c>
      <c r="B170" t="s">
        <v>243</v>
      </c>
      <c r="C170" t="s">
        <v>33</v>
      </c>
      <c r="E170">
        <v>90</v>
      </c>
      <c r="F170">
        <v>130</v>
      </c>
      <c r="G170">
        <v>75</v>
      </c>
      <c r="H170">
        <v>75</v>
      </c>
      <c r="I170">
        <v>75</v>
      </c>
      <c r="J170">
        <v>55</v>
      </c>
      <c r="K170" t="s">
        <v>637</v>
      </c>
    </row>
    <row r="171" spans="1:11" x14ac:dyDescent="0.25">
      <c r="A171">
        <v>218</v>
      </c>
      <c r="B171" t="s">
        <v>244</v>
      </c>
      <c r="C171" t="s">
        <v>17</v>
      </c>
      <c r="E171">
        <v>40</v>
      </c>
      <c r="F171">
        <v>40</v>
      </c>
      <c r="G171">
        <v>40</v>
      </c>
      <c r="H171">
        <v>70</v>
      </c>
      <c r="I171">
        <v>40</v>
      </c>
      <c r="J171">
        <v>20</v>
      </c>
      <c r="K171" t="s">
        <v>638</v>
      </c>
    </row>
    <row r="172" spans="1:11" x14ac:dyDescent="0.25">
      <c r="A172">
        <v>219</v>
      </c>
      <c r="B172" t="s">
        <v>245</v>
      </c>
      <c r="C172" t="s">
        <v>17</v>
      </c>
      <c r="D172" t="s">
        <v>97</v>
      </c>
      <c r="E172">
        <v>60</v>
      </c>
      <c r="F172">
        <v>50</v>
      </c>
      <c r="G172">
        <v>120</v>
      </c>
      <c r="H172">
        <v>90</v>
      </c>
      <c r="I172">
        <v>80</v>
      </c>
      <c r="J172">
        <v>30</v>
      </c>
      <c r="K172" t="s">
        <v>638</v>
      </c>
    </row>
    <row r="173" spans="1:11" x14ac:dyDescent="0.25">
      <c r="A173">
        <v>222</v>
      </c>
      <c r="B173" t="s">
        <v>248</v>
      </c>
      <c r="C173" t="s">
        <v>22</v>
      </c>
      <c r="D173" t="s">
        <v>97</v>
      </c>
      <c r="E173">
        <v>65</v>
      </c>
      <c r="F173">
        <v>55</v>
      </c>
      <c r="G173">
        <v>95</v>
      </c>
      <c r="H173">
        <v>65</v>
      </c>
      <c r="I173">
        <v>95</v>
      </c>
      <c r="J173">
        <v>35</v>
      </c>
      <c r="K173" t="s">
        <v>639</v>
      </c>
    </row>
    <row r="174" spans="1:11" x14ac:dyDescent="0.25">
      <c r="A174">
        <v>223</v>
      </c>
      <c r="B174" t="s">
        <v>249</v>
      </c>
      <c r="C174" t="s">
        <v>22</v>
      </c>
      <c r="E174">
        <v>35</v>
      </c>
      <c r="F174">
        <v>65</v>
      </c>
      <c r="G174">
        <v>35</v>
      </c>
      <c r="H174">
        <v>65</v>
      </c>
      <c r="I174">
        <v>35</v>
      </c>
      <c r="J174">
        <v>65</v>
      </c>
      <c r="K174" t="s">
        <v>640</v>
      </c>
    </row>
    <row r="175" spans="1:11" x14ac:dyDescent="0.25">
      <c r="A175">
        <v>224</v>
      </c>
      <c r="B175" t="s">
        <v>250</v>
      </c>
      <c r="C175" t="s">
        <v>22</v>
      </c>
      <c r="E175">
        <v>75</v>
      </c>
      <c r="F175">
        <v>105</v>
      </c>
      <c r="G175">
        <v>75</v>
      </c>
      <c r="H175">
        <v>105</v>
      </c>
      <c r="I175">
        <v>75</v>
      </c>
      <c r="J175">
        <v>45</v>
      </c>
      <c r="K175" t="s">
        <v>640</v>
      </c>
    </row>
    <row r="176" spans="1:11" x14ac:dyDescent="0.25">
      <c r="A176">
        <v>225</v>
      </c>
      <c r="B176" t="s">
        <v>251</v>
      </c>
      <c r="C176" t="s">
        <v>48</v>
      </c>
      <c r="D176" t="s">
        <v>20</v>
      </c>
      <c r="E176">
        <v>45</v>
      </c>
      <c r="F176">
        <v>55</v>
      </c>
      <c r="G176">
        <v>45</v>
      </c>
      <c r="H176">
        <v>65</v>
      </c>
      <c r="I176">
        <v>45</v>
      </c>
      <c r="J176">
        <v>75</v>
      </c>
      <c r="K176" t="s">
        <v>641</v>
      </c>
    </row>
    <row r="177" spans="1:11" x14ac:dyDescent="0.25">
      <c r="A177">
        <v>227</v>
      </c>
      <c r="B177" t="s">
        <v>253</v>
      </c>
      <c r="C177" t="s">
        <v>105</v>
      </c>
      <c r="D177" t="s">
        <v>20</v>
      </c>
      <c r="E177">
        <v>65</v>
      </c>
      <c r="F177">
        <v>80</v>
      </c>
      <c r="G177">
        <v>140</v>
      </c>
      <c r="H177">
        <v>40</v>
      </c>
      <c r="I177">
        <v>70</v>
      </c>
      <c r="J177">
        <v>70</v>
      </c>
      <c r="K177" t="s">
        <v>642</v>
      </c>
    </row>
    <row r="178" spans="1:11" x14ac:dyDescent="0.25">
      <c r="A178">
        <v>230</v>
      </c>
      <c r="B178" t="s">
        <v>256</v>
      </c>
      <c r="C178" t="s">
        <v>22</v>
      </c>
      <c r="D178" t="s">
        <v>173</v>
      </c>
      <c r="E178">
        <v>75</v>
      </c>
      <c r="F178">
        <v>95</v>
      </c>
      <c r="G178">
        <v>95</v>
      </c>
      <c r="H178">
        <v>95</v>
      </c>
      <c r="I178">
        <v>95</v>
      </c>
      <c r="J178">
        <v>85</v>
      </c>
      <c r="K178" t="s">
        <v>583</v>
      </c>
    </row>
    <row r="179" spans="1:11" x14ac:dyDescent="0.25">
      <c r="A179">
        <v>231</v>
      </c>
      <c r="B179" t="s">
        <v>257</v>
      </c>
      <c r="C179" t="s">
        <v>47</v>
      </c>
      <c r="E179">
        <v>90</v>
      </c>
      <c r="F179">
        <v>60</v>
      </c>
      <c r="G179">
        <v>60</v>
      </c>
      <c r="H179">
        <v>40</v>
      </c>
      <c r="I179">
        <v>40</v>
      </c>
      <c r="J179">
        <v>40</v>
      </c>
      <c r="K179" t="s">
        <v>643</v>
      </c>
    </row>
    <row r="180" spans="1:11" x14ac:dyDescent="0.25">
      <c r="A180">
        <v>232</v>
      </c>
      <c r="B180" t="s">
        <v>258</v>
      </c>
      <c r="C180" t="s">
        <v>47</v>
      </c>
      <c r="E180">
        <v>90</v>
      </c>
      <c r="F180">
        <v>120</v>
      </c>
      <c r="G180">
        <v>120</v>
      </c>
      <c r="H180">
        <v>60</v>
      </c>
      <c r="I180">
        <v>60</v>
      </c>
      <c r="J180">
        <v>50</v>
      </c>
      <c r="K180" t="s">
        <v>644</v>
      </c>
    </row>
    <row r="181" spans="1:11" x14ac:dyDescent="0.25">
      <c r="A181">
        <v>233</v>
      </c>
      <c r="B181" t="s">
        <v>259</v>
      </c>
      <c r="C181" t="s">
        <v>33</v>
      </c>
      <c r="E181">
        <v>85</v>
      </c>
      <c r="F181">
        <v>80</v>
      </c>
      <c r="G181">
        <v>90</v>
      </c>
      <c r="H181">
        <v>105</v>
      </c>
      <c r="I181">
        <v>95</v>
      </c>
      <c r="J181">
        <v>60</v>
      </c>
      <c r="K181" t="s">
        <v>596</v>
      </c>
    </row>
    <row r="182" spans="1:11" x14ac:dyDescent="0.25">
      <c r="A182">
        <v>234</v>
      </c>
      <c r="B182" t="s">
        <v>260</v>
      </c>
      <c r="C182" t="s">
        <v>33</v>
      </c>
      <c r="E182">
        <v>73</v>
      </c>
      <c r="F182">
        <v>95</v>
      </c>
      <c r="G182">
        <v>62</v>
      </c>
      <c r="H182">
        <v>85</v>
      </c>
      <c r="I182">
        <v>65</v>
      </c>
      <c r="J182">
        <v>85</v>
      </c>
      <c r="K182" t="s">
        <v>645</v>
      </c>
    </row>
    <row r="183" spans="1:11" x14ac:dyDescent="0.25">
      <c r="A183">
        <v>235</v>
      </c>
      <c r="B183" t="s">
        <v>261</v>
      </c>
      <c r="C183" t="s">
        <v>33</v>
      </c>
      <c r="E183">
        <v>55</v>
      </c>
      <c r="F183">
        <v>20</v>
      </c>
      <c r="G183">
        <v>35</v>
      </c>
      <c r="H183">
        <v>20</v>
      </c>
      <c r="I183">
        <v>45</v>
      </c>
      <c r="J183">
        <v>75</v>
      </c>
      <c r="K183" t="s">
        <v>646</v>
      </c>
    </row>
    <row r="184" spans="1:11" x14ac:dyDescent="0.25">
      <c r="A184">
        <v>236</v>
      </c>
      <c r="B184" t="s">
        <v>262</v>
      </c>
      <c r="C184" t="s">
        <v>77</v>
      </c>
      <c r="E184">
        <v>35</v>
      </c>
      <c r="F184">
        <v>35</v>
      </c>
      <c r="G184">
        <v>35</v>
      </c>
      <c r="H184">
        <v>35</v>
      </c>
      <c r="I184">
        <v>35</v>
      </c>
      <c r="J184">
        <v>35</v>
      </c>
      <c r="K184" t="s">
        <v>647</v>
      </c>
    </row>
    <row r="185" spans="1:11" x14ac:dyDescent="0.25">
      <c r="A185">
        <v>237</v>
      </c>
      <c r="B185" t="s">
        <v>263</v>
      </c>
      <c r="C185" t="s">
        <v>77</v>
      </c>
      <c r="E185">
        <v>50</v>
      </c>
      <c r="F185">
        <v>95</v>
      </c>
      <c r="G185">
        <v>95</v>
      </c>
      <c r="H185">
        <v>35</v>
      </c>
      <c r="I185">
        <v>110</v>
      </c>
      <c r="J185">
        <v>70</v>
      </c>
      <c r="K185" t="s">
        <v>648</v>
      </c>
    </row>
    <row r="186" spans="1:11" x14ac:dyDescent="0.25">
      <c r="A186">
        <v>238</v>
      </c>
      <c r="B186" t="s">
        <v>264</v>
      </c>
      <c r="C186" t="s">
        <v>48</v>
      </c>
      <c r="D186" t="s">
        <v>85</v>
      </c>
      <c r="E186">
        <v>45</v>
      </c>
      <c r="F186">
        <v>30</v>
      </c>
      <c r="G186">
        <v>15</v>
      </c>
      <c r="H186">
        <v>85</v>
      </c>
      <c r="I186">
        <v>65</v>
      </c>
      <c r="J186">
        <v>65</v>
      </c>
      <c r="K186" t="s">
        <v>649</v>
      </c>
    </row>
    <row r="187" spans="1:11" x14ac:dyDescent="0.25">
      <c r="A187">
        <v>241</v>
      </c>
      <c r="B187" t="s">
        <v>267</v>
      </c>
      <c r="C187" t="s">
        <v>33</v>
      </c>
      <c r="E187">
        <v>95</v>
      </c>
      <c r="F187">
        <v>80</v>
      </c>
      <c r="G187">
        <v>105</v>
      </c>
      <c r="H187">
        <v>40</v>
      </c>
      <c r="I187">
        <v>70</v>
      </c>
      <c r="J187">
        <v>100</v>
      </c>
      <c r="K187" t="s">
        <v>650</v>
      </c>
    </row>
    <row r="188" spans="1:11" x14ac:dyDescent="0.25">
      <c r="A188">
        <v>243</v>
      </c>
      <c r="B188" t="s">
        <v>269</v>
      </c>
      <c r="C188" t="s">
        <v>44</v>
      </c>
      <c r="E188">
        <v>90</v>
      </c>
      <c r="F188">
        <v>85</v>
      </c>
      <c r="G188">
        <v>75</v>
      </c>
      <c r="H188">
        <v>115</v>
      </c>
      <c r="I188">
        <v>100</v>
      </c>
      <c r="J188">
        <v>115</v>
      </c>
      <c r="K188" t="s">
        <v>651</v>
      </c>
    </row>
    <row r="189" spans="1:11" x14ac:dyDescent="0.25">
      <c r="A189">
        <v>244</v>
      </c>
      <c r="B189" t="s">
        <v>270</v>
      </c>
      <c r="C189" t="s">
        <v>17</v>
      </c>
      <c r="E189">
        <v>115</v>
      </c>
      <c r="F189">
        <v>115</v>
      </c>
      <c r="G189">
        <v>85</v>
      </c>
      <c r="H189">
        <v>90</v>
      </c>
      <c r="I189">
        <v>75</v>
      </c>
      <c r="J189">
        <v>100</v>
      </c>
      <c r="K189" t="s">
        <v>605</v>
      </c>
    </row>
    <row r="190" spans="1:11" x14ac:dyDescent="0.25">
      <c r="A190">
        <v>245</v>
      </c>
      <c r="B190" t="s">
        <v>271</v>
      </c>
      <c r="C190" t="s">
        <v>22</v>
      </c>
      <c r="E190">
        <v>100</v>
      </c>
      <c r="F190">
        <v>75</v>
      </c>
      <c r="G190">
        <v>115</v>
      </c>
      <c r="H190">
        <v>90</v>
      </c>
      <c r="I190">
        <v>115</v>
      </c>
      <c r="J190">
        <v>85</v>
      </c>
      <c r="K190" t="s">
        <v>652</v>
      </c>
    </row>
    <row r="191" spans="1:11" x14ac:dyDescent="0.25">
      <c r="A191">
        <v>249</v>
      </c>
      <c r="B191" t="s">
        <v>275</v>
      </c>
      <c r="C191" t="s">
        <v>85</v>
      </c>
      <c r="D191" t="s">
        <v>20</v>
      </c>
      <c r="E191">
        <v>106</v>
      </c>
      <c r="F191">
        <v>90</v>
      </c>
      <c r="G191">
        <v>130</v>
      </c>
      <c r="H191">
        <v>90</v>
      </c>
      <c r="I191">
        <v>154</v>
      </c>
      <c r="J191">
        <v>110</v>
      </c>
      <c r="K191" t="s">
        <v>655</v>
      </c>
    </row>
    <row r="192" spans="1:11" x14ac:dyDescent="0.25">
      <c r="A192">
        <v>250</v>
      </c>
      <c r="B192" t="s">
        <v>276</v>
      </c>
      <c r="C192" t="s">
        <v>17</v>
      </c>
      <c r="D192" t="s">
        <v>20</v>
      </c>
      <c r="E192">
        <v>106</v>
      </c>
      <c r="F192">
        <v>130</v>
      </c>
      <c r="G192">
        <v>90</v>
      </c>
      <c r="H192">
        <v>110</v>
      </c>
      <c r="I192">
        <v>154</v>
      </c>
      <c r="J192">
        <v>90</v>
      </c>
      <c r="K192" t="s">
        <v>656</v>
      </c>
    </row>
    <row r="193" spans="1:11" x14ac:dyDescent="0.25">
      <c r="A193">
        <v>251</v>
      </c>
      <c r="B193" t="s">
        <v>277</v>
      </c>
      <c r="C193" t="s">
        <v>85</v>
      </c>
      <c r="D193" t="s">
        <v>12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 t="s">
        <v>657</v>
      </c>
    </row>
    <row r="194" spans="1:11" x14ac:dyDescent="0.25">
      <c r="A194">
        <v>252</v>
      </c>
      <c r="B194" t="s">
        <v>278</v>
      </c>
      <c r="C194" t="s">
        <v>12</v>
      </c>
      <c r="E194">
        <v>40</v>
      </c>
      <c r="F194">
        <v>45</v>
      </c>
      <c r="G194">
        <v>35</v>
      </c>
      <c r="H194">
        <v>65</v>
      </c>
      <c r="I194">
        <v>55</v>
      </c>
      <c r="J194">
        <v>70</v>
      </c>
      <c r="K194" t="s">
        <v>658</v>
      </c>
    </row>
    <row r="195" spans="1:11" x14ac:dyDescent="0.25">
      <c r="A195">
        <v>253</v>
      </c>
      <c r="B195" t="s">
        <v>279</v>
      </c>
      <c r="C195" t="s">
        <v>12</v>
      </c>
      <c r="E195">
        <v>50</v>
      </c>
      <c r="F195">
        <v>65</v>
      </c>
      <c r="G195">
        <v>45</v>
      </c>
      <c r="H195">
        <v>85</v>
      </c>
      <c r="I195">
        <v>65</v>
      </c>
      <c r="J195">
        <v>95</v>
      </c>
      <c r="K195" t="s">
        <v>658</v>
      </c>
    </row>
    <row r="196" spans="1:11" x14ac:dyDescent="0.25">
      <c r="A196">
        <v>254</v>
      </c>
      <c r="B196" t="s">
        <v>280</v>
      </c>
      <c r="C196" t="s">
        <v>12</v>
      </c>
      <c r="E196">
        <v>70</v>
      </c>
      <c r="F196">
        <v>110</v>
      </c>
      <c r="G196">
        <v>75</v>
      </c>
      <c r="H196">
        <v>145</v>
      </c>
      <c r="I196">
        <v>85</v>
      </c>
      <c r="J196">
        <v>145</v>
      </c>
      <c r="K196" t="s">
        <v>659</v>
      </c>
    </row>
    <row r="197" spans="1:11" x14ac:dyDescent="0.25">
      <c r="A197">
        <v>255</v>
      </c>
      <c r="B197" t="s">
        <v>281</v>
      </c>
      <c r="C197" t="s">
        <v>17</v>
      </c>
      <c r="E197">
        <v>45</v>
      </c>
      <c r="F197">
        <v>60</v>
      </c>
      <c r="G197">
        <v>40</v>
      </c>
      <c r="H197">
        <v>70</v>
      </c>
      <c r="I197">
        <v>50</v>
      </c>
      <c r="J197">
        <v>45</v>
      </c>
      <c r="K197" t="s">
        <v>660</v>
      </c>
    </row>
    <row r="198" spans="1:11" x14ac:dyDescent="0.25">
      <c r="A198">
        <v>256</v>
      </c>
      <c r="B198" t="s">
        <v>282</v>
      </c>
      <c r="C198" t="s">
        <v>17</v>
      </c>
      <c r="D198" t="s">
        <v>77</v>
      </c>
      <c r="E198">
        <v>60</v>
      </c>
      <c r="F198">
        <v>85</v>
      </c>
      <c r="G198">
        <v>60</v>
      </c>
      <c r="H198">
        <v>85</v>
      </c>
      <c r="I198">
        <v>60</v>
      </c>
      <c r="J198">
        <v>55</v>
      </c>
      <c r="K198" t="s">
        <v>661</v>
      </c>
    </row>
    <row r="199" spans="1:11" x14ac:dyDescent="0.25">
      <c r="A199">
        <v>257</v>
      </c>
      <c r="B199" t="s">
        <v>283</v>
      </c>
      <c r="C199" t="s">
        <v>17</v>
      </c>
      <c r="D199" t="s">
        <v>77</v>
      </c>
      <c r="E199">
        <v>80</v>
      </c>
      <c r="F199">
        <v>160</v>
      </c>
      <c r="G199">
        <v>80</v>
      </c>
      <c r="H199">
        <v>130</v>
      </c>
      <c r="I199">
        <v>80</v>
      </c>
      <c r="J199">
        <v>100</v>
      </c>
      <c r="K199" t="s">
        <v>662</v>
      </c>
    </row>
    <row r="200" spans="1:11" x14ac:dyDescent="0.25">
      <c r="A200">
        <v>258</v>
      </c>
      <c r="B200" t="s">
        <v>284</v>
      </c>
      <c r="C200" t="s">
        <v>22</v>
      </c>
      <c r="E200">
        <v>50</v>
      </c>
      <c r="F200">
        <v>70</v>
      </c>
      <c r="G200">
        <v>50</v>
      </c>
      <c r="H200">
        <v>50</v>
      </c>
      <c r="I200">
        <v>50</v>
      </c>
      <c r="J200">
        <v>40</v>
      </c>
      <c r="K200" t="s">
        <v>663</v>
      </c>
    </row>
    <row r="201" spans="1:11" x14ac:dyDescent="0.25">
      <c r="A201">
        <v>259</v>
      </c>
      <c r="B201" t="s">
        <v>285</v>
      </c>
      <c r="C201" t="s">
        <v>22</v>
      </c>
      <c r="D201" t="s">
        <v>47</v>
      </c>
      <c r="E201">
        <v>70</v>
      </c>
      <c r="F201">
        <v>85</v>
      </c>
      <c r="G201">
        <v>70</v>
      </c>
      <c r="H201">
        <v>60</v>
      </c>
      <c r="I201">
        <v>70</v>
      </c>
      <c r="J201">
        <v>50</v>
      </c>
      <c r="K201" t="s">
        <v>663</v>
      </c>
    </row>
    <row r="202" spans="1:11" x14ac:dyDescent="0.25">
      <c r="A202">
        <v>260</v>
      </c>
      <c r="B202" t="s">
        <v>286</v>
      </c>
      <c r="C202" t="s">
        <v>22</v>
      </c>
      <c r="D202" t="s">
        <v>47</v>
      </c>
      <c r="E202">
        <v>100</v>
      </c>
      <c r="F202">
        <v>150</v>
      </c>
      <c r="G202">
        <v>110</v>
      </c>
      <c r="H202">
        <v>95</v>
      </c>
      <c r="I202">
        <v>110</v>
      </c>
      <c r="J202">
        <v>70</v>
      </c>
      <c r="K202" t="s">
        <v>663</v>
      </c>
    </row>
    <row r="203" spans="1:11" x14ac:dyDescent="0.25">
      <c r="A203">
        <v>261</v>
      </c>
      <c r="B203" t="s">
        <v>287</v>
      </c>
      <c r="C203" t="s">
        <v>37</v>
      </c>
      <c r="E203">
        <v>35</v>
      </c>
      <c r="F203">
        <v>55</v>
      </c>
      <c r="G203">
        <v>35</v>
      </c>
      <c r="H203">
        <v>30</v>
      </c>
      <c r="I203">
        <v>30</v>
      </c>
      <c r="J203">
        <v>35</v>
      </c>
      <c r="K203" t="s">
        <v>664</v>
      </c>
    </row>
    <row r="204" spans="1:11" x14ac:dyDescent="0.25">
      <c r="A204">
        <v>262</v>
      </c>
      <c r="B204" t="s">
        <v>288</v>
      </c>
      <c r="C204" t="s">
        <v>37</v>
      </c>
      <c r="E204">
        <v>70</v>
      </c>
      <c r="F204">
        <v>90</v>
      </c>
      <c r="G204">
        <v>70</v>
      </c>
      <c r="H204">
        <v>60</v>
      </c>
      <c r="I204">
        <v>60</v>
      </c>
      <c r="J204">
        <v>70</v>
      </c>
      <c r="K204" t="s">
        <v>664</v>
      </c>
    </row>
    <row r="205" spans="1:11" x14ac:dyDescent="0.25">
      <c r="A205">
        <v>263</v>
      </c>
      <c r="B205" t="s">
        <v>289</v>
      </c>
      <c r="C205" t="s">
        <v>33</v>
      </c>
      <c r="E205">
        <v>38</v>
      </c>
      <c r="F205">
        <v>30</v>
      </c>
      <c r="G205">
        <v>41</v>
      </c>
      <c r="H205">
        <v>30</v>
      </c>
      <c r="I205">
        <v>41</v>
      </c>
      <c r="J205">
        <v>60</v>
      </c>
      <c r="K205" t="s">
        <v>665</v>
      </c>
    </row>
    <row r="206" spans="1:11" x14ac:dyDescent="0.25">
      <c r="A206">
        <v>264</v>
      </c>
      <c r="B206" t="s">
        <v>290</v>
      </c>
      <c r="C206" t="s">
        <v>33</v>
      </c>
      <c r="E206">
        <v>78</v>
      </c>
      <c r="F206">
        <v>70</v>
      </c>
      <c r="G206">
        <v>61</v>
      </c>
      <c r="H206">
        <v>50</v>
      </c>
      <c r="I206">
        <v>61</v>
      </c>
      <c r="J206">
        <v>100</v>
      </c>
      <c r="K206" t="s">
        <v>666</v>
      </c>
    </row>
    <row r="207" spans="1:11" x14ac:dyDescent="0.25">
      <c r="A207">
        <v>265</v>
      </c>
      <c r="B207" t="s">
        <v>291</v>
      </c>
      <c r="C207" t="s">
        <v>26</v>
      </c>
      <c r="E207">
        <v>45</v>
      </c>
      <c r="F207">
        <v>45</v>
      </c>
      <c r="G207">
        <v>35</v>
      </c>
      <c r="H207">
        <v>20</v>
      </c>
      <c r="I207">
        <v>30</v>
      </c>
      <c r="J207">
        <v>20</v>
      </c>
      <c r="K207" t="s">
        <v>523</v>
      </c>
    </row>
    <row r="208" spans="1:11" x14ac:dyDescent="0.25">
      <c r="A208">
        <v>266</v>
      </c>
      <c r="B208" t="s">
        <v>292</v>
      </c>
      <c r="C208" t="s">
        <v>26</v>
      </c>
      <c r="E208">
        <v>50</v>
      </c>
      <c r="F208">
        <v>35</v>
      </c>
      <c r="G208">
        <v>55</v>
      </c>
      <c r="H208">
        <v>25</v>
      </c>
      <c r="I208">
        <v>25</v>
      </c>
      <c r="J208">
        <v>15</v>
      </c>
      <c r="K208" t="s">
        <v>524</v>
      </c>
    </row>
    <row r="209" spans="1:11" x14ac:dyDescent="0.25">
      <c r="A209">
        <v>267</v>
      </c>
      <c r="B209" t="s">
        <v>293</v>
      </c>
      <c r="C209" t="s">
        <v>26</v>
      </c>
      <c r="D209" t="s">
        <v>20</v>
      </c>
      <c r="E209">
        <v>60</v>
      </c>
      <c r="F209">
        <v>70</v>
      </c>
      <c r="G209">
        <v>50</v>
      </c>
      <c r="H209">
        <v>100</v>
      </c>
      <c r="I209">
        <v>50</v>
      </c>
      <c r="J209">
        <v>65</v>
      </c>
      <c r="K209" t="s">
        <v>525</v>
      </c>
    </row>
    <row r="210" spans="1:11" x14ac:dyDescent="0.25">
      <c r="A210">
        <v>268</v>
      </c>
      <c r="B210" t="s">
        <v>294</v>
      </c>
      <c r="C210" t="s">
        <v>26</v>
      </c>
      <c r="E210">
        <v>50</v>
      </c>
      <c r="F210">
        <v>35</v>
      </c>
      <c r="G210">
        <v>55</v>
      </c>
      <c r="H210">
        <v>25</v>
      </c>
      <c r="I210">
        <v>25</v>
      </c>
      <c r="J210">
        <v>15</v>
      </c>
      <c r="K210" t="s">
        <v>524</v>
      </c>
    </row>
    <row r="211" spans="1:11" x14ac:dyDescent="0.25">
      <c r="A211">
        <v>269</v>
      </c>
      <c r="B211" t="s">
        <v>295</v>
      </c>
      <c r="C211" t="s">
        <v>26</v>
      </c>
      <c r="D211" t="s">
        <v>13</v>
      </c>
      <c r="E211">
        <v>60</v>
      </c>
      <c r="F211">
        <v>50</v>
      </c>
      <c r="G211">
        <v>70</v>
      </c>
      <c r="H211">
        <v>50</v>
      </c>
      <c r="I211">
        <v>90</v>
      </c>
      <c r="J211">
        <v>65</v>
      </c>
      <c r="K211" t="s">
        <v>544</v>
      </c>
    </row>
    <row r="212" spans="1:11" x14ac:dyDescent="0.25">
      <c r="A212">
        <v>270</v>
      </c>
      <c r="B212" t="s">
        <v>296</v>
      </c>
      <c r="C212" t="s">
        <v>22</v>
      </c>
      <c r="D212" t="s">
        <v>12</v>
      </c>
      <c r="E212">
        <v>40</v>
      </c>
      <c r="F212">
        <v>30</v>
      </c>
      <c r="G212">
        <v>30</v>
      </c>
      <c r="H212">
        <v>40</v>
      </c>
      <c r="I212">
        <v>50</v>
      </c>
      <c r="J212">
        <v>30</v>
      </c>
      <c r="K212" t="s">
        <v>667</v>
      </c>
    </row>
    <row r="213" spans="1:11" x14ac:dyDescent="0.25">
      <c r="A213">
        <v>271</v>
      </c>
      <c r="B213" t="s">
        <v>297</v>
      </c>
      <c r="C213" t="s">
        <v>22</v>
      </c>
      <c r="D213" t="s">
        <v>12</v>
      </c>
      <c r="E213">
        <v>60</v>
      </c>
      <c r="F213">
        <v>50</v>
      </c>
      <c r="G213">
        <v>50</v>
      </c>
      <c r="H213">
        <v>60</v>
      </c>
      <c r="I213">
        <v>70</v>
      </c>
      <c r="J213">
        <v>50</v>
      </c>
      <c r="K213" t="s">
        <v>668</v>
      </c>
    </row>
    <row r="214" spans="1:11" x14ac:dyDescent="0.25">
      <c r="A214">
        <v>272</v>
      </c>
      <c r="B214" t="s">
        <v>298</v>
      </c>
      <c r="C214" t="s">
        <v>22</v>
      </c>
      <c r="D214" t="s">
        <v>12</v>
      </c>
      <c r="E214">
        <v>80</v>
      </c>
      <c r="F214">
        <v>70</v>
      </c>
      <c r="G214">
        <v>70</v>
      </c>
      <c r="H214">
        <v>90</v>
      </c>
      <c r="I214">
        <v>100</v>
      </c>
      <c r="J214">
        <v>70</v>
      </c>
      <c r="K214" t="s">
        <v>669</v>
      </c>
    </row>
    <row r="215" spans="1:11" x14ac:dyDescent="0.25">
      <c r="A215">
        <v>273</v>
      </c>
      <c r="B215" t="s">
        <v>299</v>
      </c>
      <c r="C215" t="s">
        <v>12</v>
      </c>
      <c r="E215">
        <v>40</v>
      </c>
      <c r="F215">
        <v>40</v>
      </c>
      <c r="G215">
        <v>50</v>
      </c>
      <c r="H215">
        <v>30</v>
      </c>
      <c r="I215">
        <v>30</v>
      </c>
      <c r="J215">
        <v>30</v>
      </c>
      <c r="K215" t="s">
        <v>670</v>
      </c>
    </row>
    <row r="216" spans="1:11" x14ac:dyDescent="0.25">
      <c r="A216">
        <v>274</v>
      </c>
      <c r="B216" t="s">
        <v>300</v>
      </c>
      <c r="C216" t="s">
        <v>12</v>
      </c>
      <c r="D216" t="s">
        <v>37</v>
      </c>
      <c r="E216">
        <v>70</v>
      </c>
      <c r="F216">
        <v>70</v>
      </c>
      <c r="G216">
        <v>40</v>
      </c>
      <c r="H216">
        <v>60</v>
      </c>
      <c r="I216">
        <v>40</v>
      </c>
      <c r="J216">
        <v>60</v>
      </c>
      <c r="K216" t="s">
        <v>671</v>
      </c>
    </row>
    <row r="217" spans="1:11" x14ac:dyDescent="0.25">
      <c r="A217">
        <v>275</v>
      </c>
      <c r="B217" t="s">
        <v>301</v>
      </c>
      <c r="C217" t="s">
        <v>12</v>
      </c>
      <c r="D217" t="s">
        <v>37</v>
      </c>
      <c r="E217">
        <v>90</v>
      </c>
      <c r="F217">
        <v>100</v>
      </c>
      <c r="G217">
        <v>60</v>
      </c>
      <c r="H217">
        <v>90</v>
      </c>
      <c r="I217">
        <v>60</v>
      </c>
      <c r="J217">
        <v>80</v>
      </c>
      <c r="K217" t="s">
        <v>672</v>
      </c>
    </row>
    <row r="218" spans="1:11" x14ac:dyDescent="0.25">
      <c r="A218">
        <v>276</v>
      </c>
      <c r="B218" t="s">
        <v>302</v>
      </c>
      <c r="C218" t="s">
        <v>33</v>
      </c>
      <c r="D218" t="s">
        <v>20</v>
      </c>
      <c r="E218">
        <v>40</v>
      </c>
      <c r="F218">
        <v>55</v>
      </c>
      <c r="G218">
        <v>30</v>
      </c>
      <c r="H218">
        <v>30</v>
      </c>
      <c r="I218">
        <v>30</v>
      </c>
      <c r="J218">
        <v>85</v>
      </c>
      <c r="K218" t="s">
        <v>673</v>
      </c>
    </row>
    <row r="219" spans="1:11" x14ac:dyDescent="0.25">
      <c r="A219">
        <v>277</v>
      </c>
      <c r="B219" t="s">
        <v>303</v>
      </c>
      <c r="C219" t="s">
        <v>33</v>
      </c>
      <c r="D219" t="s">
        <v>20</v>
      </c>
      <c r="E219">
        <v>60</v>
      </c>
      <c r="F219">
        <v>85</v>
      </c>
      <c r="G219">
        <v>60</v>
      </c>
      <c r="H219">
        <v>75</v>
      </c>
      <c r="I219">
        <v>50</v>
      </c>
      <c r="J219">
        <v>125</v>
      </c>
      <c r="K219" t="s">
        <v>674</v>
      </c>
    </row>
    <row r="220" spans="1:11" x14ac:dyDescent="0.25">
      <c r="A220">
        <v>283</v>
      </c>
      <c r="B220" t="s">
        <v>309</v>
      </c>
      <c r="C220" t="s">
        <v>26</v>
      </c>
      <c r="D220" t="s">
        <v>22</v>
      </c>
      <c r="E220">
        <v>40</v>
      </c>
      <c r="F220">
        <v>30</v>
      </c>
      <c r="G220">
        <v>32</v>
      </c>
      <c r="H220">
        <v>50</v>
      </c>
      <c r="I220">
        <v>52</v>
      </c>
      <c r="J220">
        <v>65</v>
      </c>
      <c r="K220" t="s">
        <v>677</v>
      </c>
    </row>
    <row r="221" spans="1:11" x14ac:dyDescent="0.25">
      <c r="A221">
        <v>284</v>
      </c>
      <c r="B221" t="s">
        <v>310</v>
      </c>
      <c r="C221" t="s">
        <v>26</v>
      </c>
      <c r="D221" t="s">
        <v>20</v>
      </c>
      <c r="E221">
        <v>70</v>
      </c>
      <c r="F221">
        <v>60</v>
      </c>
      <c r="G221">
        <v>62</v>
      </c>
      <c r="H221">
        <v>100</v>
      </c>
      <c r="I221">
        <v>82</v>
      </c>
      <c r="J221">
        <v>80</v>
      </c>
      <c r="K221" t="s">
        <v>678</v>
      </c>
    </row>
    <row r="222" spans="1:11" x14ac:dyDescent="0.25">
      <c r="A222">
        <v>285</v>
      </c>
      <c r="B222" t="s">
        <v>311</v>
      </c>
      <c r="C222" t="s">
        <v>12</v>
      </c>
      <c r="E222">
        <v>60</v>
      </c>
      <c r="F222">
        <v>40</v>
      </c>
      <c r="G222">
        <v>60</v>
      </c>
      <c r="H222">
        <v>40</v>
      </c>
      <c r="I222">
        <v>60</v>
      </c>
      <c r="J222">
        <v>35</v>
      </c>
      <c r="K222" t="s">
        <v>542</v>
      </c>
    </row>
    <row r="223" spans="1:11" x14ac:dyDescent="0.25">
      <c r="A223">
        <v>286</v>
      </c>
      <c r="B223" t="s">
        <v>312</v>
      </c>
      <c r="C223" t="s">
        <v>12</v>
      </c>
      <c r="D223" t="s">
        <v>77</v>
      </c>
      <c r="E223">
        <v>60</v>
      </c>
      <c r="F223">
        <v>130</v>
      </c>
      <c r="G223">
        <v>80</v>
      </c>
      <c r="H223">
        <v>60</v>
      </c>
      <c r="I223">
        <v>60</v>
      </c>
      <c r="J223">
        <v>70</v>
      </c>
      <c r="K223" t="s">
        <v>542</v>
      </c>
    </row>
    <row r="224" spans="1:11" x14ac:dyDescent="0.25">
      <c r="A224">
        <v>287</v>
      </c>
      <c r="B224" t="s">
        <v>313</v>
      </c>
      <c r="C224" t="s">
        <v>33</v>
      </c>
      <c r="E224">
        <v>60</v>
      </c>
      <c r="F224">
        <v>60</v>
      </c>
      <c r="G224">
        <v>60</v>
      </c>
      <c r="H224">
        <v>35</v>
      </c>
      <c r="I224">
        <v>35</v>
      </c>
      <c r="J224">
        <v>30</v>
      </c>
      <c r="K224" t="s">
        <v>679</v>
      </c>
    </row>
    <row r="225" spans="1:11" x14ac:dyDescent="0.25">
      <c r="A225">
        <v>288</v>
      </c>
      <c r="B225" t="s">
        <v>314</v>
      </c>
      <c r="C225" t="s">
        <v>33</v>
      </c>
      <c r="E225">
        <v>80</v>
      </c>
      <c r="F225">
        <v>80</v>
      </c>
      <c r="G225">
        <v>80</v>
      </c>
      <c r="H225">
        <v>55</v>
      </c>
      <c r="I225">
        <v>55</v>
      </c>
      <c r="J225">
        <v>90</v>
      </c>
      <c r="K225" t="s">
        <v>680</v>
      </c>
    </row>
    <row r="226" spans="1:11" x14ac:dyDescent="0.25">
      <c r="A226">
        <v>289</v>
      </c>
      <c r="B226" t="s">
        <v>315</v>
      </c>
      <c r="C226" t="s">
        <v>33</v>
      </c>
      <c r="E226">
        <v>150</v>
      </c>
      <c r="F226">
        <v>160</v>
      </c>
      <c r="G226">
        <v>100</v>
      </c>
      <c r="H226">
        <v>95</v>
      </c>
      <c r="I226">
        <v>65</v>
      </c>
      <c r="J226">
        <v>100</v>
      </c>
      <c r="K226" t="s">
        <v>681</v>
      </c>
    </row>
    <row r="227" spans="1:11" x14ac:dyDescent="0.25">
      <c r="A227">
        <v>290</v>
      </c>
      <c r="B227" t="s">
        <v>316</v>
      </c>
      <c r="C227" t="s">
        <v>26</v>
      </c>
      <c r="D227" t="s">
        <v>47</v>
      </c>
      <c r="E227">
        <v>31</v>
      </c>
      <c r="F227">
        <v>45</v>
      </c>
      <c r="G227">
        <v>90</v>
      </c>
      <c r="H227">
        <v>30</v>
      </c>
      <c r="I227">
        <v>30</v>
      </c>
      <c r="J227">
        <v>40</v>
      </c>
      <c r="K227" t="s">
        <v>682</v>
      </c>
    </row>
    <row r="228" spans="1:11" x14ac:dyDescent="0.25">
      <c r="A228">
        <v>291</v>
      </c>
      <c r="B228" t="s">
        <v>317</v>
      </c>
      <c r="C228" t="s">
        <v>26</v>
      </c>
      <c r="D228" t="s">
        <v>20</v>
      </c>
      <c r="E228">
        <v>61</v>
      </c>
      <c r="F228">
        <v>90</v>
      </c>
      <c r="G228">
        <v>45</v>
      </c>
      <c r="H228">
        <v>50</v>
      </c>
      <c r="I228">
        <v>50</v>
      </c>
      <c r="J228">
        <v>160</v>
      </c>
      <c r="K228" t="s">
        <v>683</v>
      </c>
    </row>
    <row r="229" spans="1:11" x14ac:dyDescent="0.25">
      <c r="A229">
        <v>292</v>
      </c>
      <c r="B229" t="s">
        <v>318</v>
      </c>
      <c r="C229" t="s">
        <v>26</v>
      </c>
      <c r="D229" t="s">
        <v>117</v>
      </c>
      <c r="E229">
        <v>1</v>
      </c>
      <c r="F229">
        <v>90</v>
      </c>
      <c r="G229">
        <v>45</v>
      </c>
      <c r="H229">
        <v>30</v>
      </c>
      <c r="I229">
        <v>30</v>
      </c>
      <c r="J229">
        <v>40</v>
      </c>
      <c r="K229" t="s">
        <v>684</v>
      </c>
    </row>
    <row r="230" spans="1:11" x14ac:dyDescent="0.25">
      <c r="A230">
        <v>293</v>
      </c>
      <c r="B230" t="s">
        <v>319</v>
      </c>
      <c r="C230" t="s">
        <v>33</v>
      </c>
      <c r="E230">
        <v>64</v>
      </c>
      <c r="F230">
        <v>51</v>
      </c>
      <c r="G230">
        <v>23</v>
      </c>
      <c r="H230">
        <v>51</v>
      </c>
      <c r="I230">
        <v>23</v>
      </c>
      <c r="J230">
        <v>28</v>
      </c>
      <c r="K230" t="s">
        <v>685</v>
      </c>
    </row>
    <row r="231" spans="1:11" x14ac:dyDescent="0.25">
      <c r="A231">
        <v>294</v>
      </c>
      <c r="B231" t="s">
        <v>320</v>
      </c>
      <c r="C231" t="s">
        <v>33</v>
      </c>
      <c r="E231">
        <v>84</v>
      </c>
      <c r="F231">
        <v>71</v>
      </c>
      <c r="G231">
        <v>43</v>
      </c>
      <c r="H231">
        <v>71</v>
      </c>
      <c r="I231">
        <v>43</v>
      </c>
      <c r="J231">
        <v>48</v>
      </c>
      <c r="K231" t="s">
        <v>686</v>
      </c>
    </row>
    <row r="232" spans="1:11" x14ac:dyDescent="0.25">
      <c r="A232">
        <v>295</v>
      </c>
      <c r="B232" t="s">
        <v>321</v>
      </c>
      <c r="C232" t="s">
        <v>33</v>
      </c>
      <c r="E232">
        <v>104</v>
      </c>
      <c r="F232">
        <v>91</v>
      </c>
      <c r="G232">
        <v>63</v>
      </c>
      <c r="H232">
        <v>91</v>
      </c>
      <c r="I232">
        <v>73</v>
      </c>
      <c r="J232">
        <v>68</v>
      </c>
      <c r="K232" t="s">
        <v>687</v>
      </c>
    </row>
    <row r="233" spans="1:11" x14ac:dyDescent="0.25">
      <c r="A233">
        <v>296</v>
      </c>
      <c r="B233" t="s">
        <v>322</v>
      </c>
      <c r="C233" t="s">
        <v>77</v>
      </c>
      <c r="E233">
        <v>72</v>
      </c>
      <c r="F233">
        <v>60</v>
      </c>
      <c r="G233">
        <v>30</v>
      </c>
      <c r="H233">
        <v>20</v>
      </c>
      <c r="I233">
        <v>30</v>
      </c>
      <c r="J233">
        <v>25</v>
      </c>
      <c r="K233" t="s">
        <v>688</v>
      </c>
    </row>
    <row r="234" spans="1:11" x14ac:dyDescent="0.25">
      <c r="A234">
        <v>297</v>
      </c>
      <c r="B234" t="s">
        <v>323</v>
      </c>
      <c r="C234" t="s">
        <v>77</v>
      </c>
      <c r="E234">
        <v>144</v>
      </c>
      <c r="F234">
        <v>120</v>
      </c>
      <c r="G234">
        <v>60</v>
      </c>
      <c r="H234">
        <v>40</v>
      </c>
      <c r="I234">
        <v>60</v>
      </c>
      <c r="J234">
        <v>50</v>
      </c>
      <c r="K234" t="s">
        <v>689</v>
      </c>
    </row>
    <row r="235" spans="1:11" x14ac:dyDescent="0.25">
      <c r="A235">
        <v>300</v>
      </c>
      <c r="B235" t="s">
        <v>326</v>
      </c>
      <c r="C235" t="s">
        <v>33</v>
      </c>
      <c r="E235">
        <v>50</v>
      </c>
      <c r="F235">
        <v>45</v>
      </c>
      <c r="G235">
        <v>45</v>
      </c>
      <c r="H235">
        <v>35</v>
      </c>
      <c r="I235">
        <v>35</v>
      </c>
      <c r="J235">
        <v>50</v>
      </c>
      <c r="K235" t="s">
        <v>691</v>
      </c>
    </row>
    <row r="236" spans="1:11" x14ac:dyDescent="0.25">
      <c r="A236">
        <v>301</v>
      </c>
      <c r="B236" t="s">
        <v>327</v>
      </c>
      <c r="C236" t="s">
        <v>33</v>
      </c>
      <c r="E236">
        <v>70</v>
      </c>
      <c r="F236">
        <v>65</v>
      </c>
      <c r="G236">
        <v>65</v>
      </c>
      <c r="H236">
        <v>55</v>
      </c>
      <c r="I236">
        <v>55</v>
      </c>
      <c r="J236">
        <v>90</v>
      </c>
      <c r="K236" t="s">
        <v>692</v>
      </c>
    </row>
    <row r="237" spans="1:11" x14ac:dyDescent="0.25">
      <c r="A237">
        <v>302</v>
      </c>
      <c r="B237" t="s">
        <v>328</v>
      </c>
      <c r="C237" t="s">
        <v>37</v>
      </c>
      <c r="D237" t="s">
        <v>117</v>
      </c>
      <c r="E237">
        <v>50</v>
      </c>
      <c r="F237">
        <v>85</v>
      </c>
      <c r="G237">
        <v>125</v>
      </c>
      <c r="H237">
        <v>85</v>
      </c>
      <c r="I237">
        <v>115</v>
      </c>
      <c r="J237">
        <v>20</v>
      </c>
      <c r="K237" t="s">
        <v>626</v>
      </c>
    </row>
    <row r="238" spans="1:11" x14ac:dyDescent="0.25">
      <c r="A238">
        <v>303</v>
      </c>
      <c r="B238" t="s">
        <v>329</v>
      </c>
      <c r="C238" t="s">
        <v>105</v>
      </c>
      <c r="D238" t="s">
        <v>55</v>
      </c>
      <c r="E238">
        <v>50</v>
      </c>
      <c r="F238">
        <v>105</v>
      </c>
      <c r="G238">
        <v>125</v>
      </c>
      <c r="H238">
        <v>55</v>
      </c>
      <c r="I238">
        <v>95</v>
      </c>
      <c r="J238">
        <v>50</v>
      </c>
      <c r="K238" t="s">
        <v>693</v>
      </c>
    </row>
    <row r="239" spans="1:11" x14ac:dyDescent="0.25">
      <c r="A239">
        <v>304</v>
      </c>
      <c r="B239" t="s">
        <v>330</v>
      </c>
      <c r="C239" t="s">
        <v>105</v>
      </c>
      <c r="D239" t="s">
        <v>97</v>
      </c>
      <c r="E239">
        <v>50</v>
      </c>
      <c r="F239">
        <v>70</v>
      </c>
      <c r="G239">
        <v>100</v>
      </c>
      <c r="H239">
        <v>40</v>
      </c>
      <c r="I239">
        <v>40</v>
      </c>
      <c r="J239">
        <v>30</v>
      </c>
      <c r="K239" t="s">
        <v>694</v>
      </c>
    </row>
    <row r="240" spans="1:11" x14ac:dyDescent="0.25">
      <c r="A240">
        <v>305</v>
      </c>
      <c r="B240" t="s">
        <v>331</v>
      </c>
      <c r="C240" t="s">
        <v>105</v>
      </c>
      <c r="D240" t="s">
        <v>97</v>
      </c>
      <c r="E240">
        <v>60</v>
      </c>
      <c r="F240">
        <v>90</v>
      </c>
      <c r="G240">
        <v>140</v>
      </c>
      <c r="H240">
        <v>50</v>
      </c>
      <c r="I240">
        <v>50</v>
      </c>
      <c r="J240">
        <v>40</v>
      </c>
      <c r="K240" t="s">
        <v>694</v>
      </c>
    </row>
    <row r="241" spans="1:11" x14ac:dyDescent="0.25">
      <c r="A241">
        <v>306</v>
      </c>
      <c r="B241" t="s">
        <v>332</v>
      </c>
      <c r="C241" t="s">
        <v>105</v>
      </c>
      <c r="D241" t="s">
        <v>97</v>
      </c>
      <c r="E241">
        <v>70</v>
      </c>
      <c r="F241">
        <v>140</v>
      </c>
      <c r="G241">
        <v>230</v>
      </c>
      <c r="H241">
        <v>60</v>
      </c>
      <c r="I241">
        <v>80</v>
      </c>
      <c r="J241">
        <v>50</v>
      </c>
      <c r="K241" t="s">
        <v>694</v>
      </c>
    </row>
    <row r="242" spans="1:11" x14ac:dyDescent="0.25">
      <c r="A242">
        <v>307</v>
      </c>
      <c r="B242" t="s">
        <v>333</v>
      </c>
      <c r="C242" t="s">
        <v>77</v>
      </c>
      <c r="D242" t="s">
        <v>85</v>
      </c>
      <c r="E242">
        <v>30</v>
      </c>
      <c r="F242">
        <v>40</v>
      </c>
      <c r="G242">
        <v>55</v>
      </c>
      <c r="H242">
        <v>40</v>
      </c>
      <c r="I242">
        <v>55</v>
      </c>
      <c r="J242">
        <v>60</v>
      </c>
      <c r="K242" t="s">
        <v>695</v>
      </c>
    </row>
    <row r="243" spans="1:11" x14ac:dyDescent="0.25">
      <c r="A243">
        <v>308</v>
      </c>
      <c r="B243" t="s">
        <v>334</v>
      </c>
      <c r="C243" t="s">
        <v>77</v>
      </c>
      <c r="D243" t="s">
        <v>85</v>
      </c>
      <c r="E243">
        <v>60</v>
      </c>
      <c r="F243">
        <v>100</v>
      </c>
      <c r="G243">
        <v>85</v>
      </c>
      <c r="H243">
        <v>80</v>
      </c>
      <c r="I243">
        <v>85</v>
      </c>
      <c r="J243">
        <v>100</v>
      </c>
      <c r="K243" t="s">
        <v>695</v>
      </c>
    </row>
    <row r="244" spans="1:11" x14ac:dyDescent="0.25">
      <c r="A244">
        <v>309</v>
      </c>
      <c r="B244" t="s">
        <v>335</v>
      </c>
      <c r="C244" t="s">
        <v>44</v>
      </c>
      <c r="E244">
        <v>40</v>
      </c>
      <c r="F244">
        <v>45</v>
      </c>
      <c r="G244">
        <v>40</v>
      </c>
      <c r="H244">
        <v>65</v>
      </c>
      <c r="I244">
        <v>40</v>
      </c>
      <c r="J244">
        <v>65</v>
      </c>
      <c r="K244" t="s">
        <v>595</v>
      </c>
    </row>
    <row r="245" spans="1:11" x14ac:dyDescent="0.25">
      <c r="A245">
        <v>310</v>
      </c>
      <c r="B245" t="s">
        <v>336</v>
      </c>
      <c r="C245" t="s">
        <v>44</v>
      </c>
      <c r="E245">
        <v>70</v>
      </c>
      <c r="F245">
        <v>75</v>
      </c>
      <c r="G245">
        <v>80</v>
      </c>
      <c r="H245">
        <v>135</v>
      </c>
      <c r="I245">
        <v>80</v>
      </c>
      <c r="J245">
        <v>135</v>
      </c>
      <c r="K245" t="s">
        <v>696</v>
      </c>
    </row>
    <row r="246" spans="1:11" x14ac:dyDescent="0.25">
      <c r="A246">
        <v>311</v>
      </c>
      <c r="B246" t="s">
        <v>337</v>
      </c>
      <c r="C246" t="s">
        <v>44</v>
      </c>
      <c r="E246">
        <v>60</v>
      </c>
      <c r="F246">
        <v>50</v>
      </c>
      <c r="G246">
        <v>40</v>
      </c>
      <c r="H246">
        <v>85</v>
      </c>
      <c r="I246">
        <v>75</v>
      </c>
      <c r="J246">
        <v>95</v>
      </c>
      <c r="K246" t="s">
        <v>697</v>
      </c>
    </row>
    <row r="247" spans="1:11" x14ac:dyDescent="0.25">
      <c r="A247">
        <v>312</v>
      </c>
      <c r="B247" t="s">
        <v>338</v>
      </c>
      <c r="C247" t="s">
        <v>44</v>
      </c>
      <c r="E247">
        <v>60</v>
      </c>
      <c r="F247">
        <v>40</v>
      </c>
      <c r="G247">
        <v>50</v>
      </c>
      <c r="H247">
        <v>75</v>
      </c>
      <c r="I247">
        <v>85</v>
      </c>
      <c r="J247">
        <v>95</v>
      </c>
      <c r="K247" t="s">
        <v>697</v>
      </c>
    </row>
    <row r="248" spans="1:11" x14ac:dyDescent="0.25">
      <c r="A248">
        <v>313</v>
      </c>
      <c r="B248" t="s">
        <v>339</v>
      </c>
      <c r="C248" t="s">
        <v>26</v>
      </c>
      <c r="E248">
        <v>65</v>
      </c>
      <c r="F248">
        <v>73</v>
      </c>
      <c r="G248">
        <v>75</v>
      </c>
      <c r="H248">
        <v>47</v>
      </c>
      <c r="I248">
        <v>85</v>
      </c>
      <c r="J248">
        <v>85</v>
      </c>
      <c r="K248" t="s">
        <v>698</v>
      </c>
    </row>
    <row r="249" spans="1:11" x14ac:dyDescent="0.25">
      <c r="A249">
        <v>314</v>
      </c>
      <c r="B249" t="s">
        <v>340</v>
      </c>
      <c r="C249" t="s">
        <v>26</v>
      </c>
      <c r="E249">
        <v>65</v>
      </c>
      <c r="F249">
        <v>47</v>
      </c>
      <c r="G249">
        <v>75</v>
      </c>
      <c r="H249">
        <v>73</v>
      </c>
      <c r="I249">
        <v>85</v>
      </c>
      <c r="J249">
        <v>85</v>
      </c>
      <c r="K249" t="s">
        <v>698</v>
      </c>
    </row>
    <row r="250" spans="1:11" x14ac:dyDescent="0.25">
      <c r="A250">
        <v>316</v>
      </c>
      <c r="B250" t="s">
        <v>342</v>
      </c>
      <c r="C250" t="s">
        <v>13</v>
      </c>
      <c r="E250">
        <v>70</v>
      </c>
      <c r="F250">
        <v>43</v>
      </c>
      <c r="G250">
        <v>53</v>
      </c>
      <c r="H250">
        <v>43</v>
      </c>
      <c r="I250">
        <v>53</v>
      </c>
      <c r="J250">
        <v>40</v>
      </c>
      <c r="K250" t="s">
        <v>699</v>
      </c>
    </row>
    <row r="251" spans="1:11" x14ac:dyDescent="0.25">
      <c r="A251">
        <v>317</v>
      </c>
      <c r="B251" t="s">
        <v>343</v>
      </c>
      <c r="C251" t="s">
        <v>13</v>
      </c>
      <c r="E251">
        <v>100</v>
      </c>
      <c r="F251">
        <v>73</v>
      </c>
      <c r="G251">
        <v>83</v>
      </c>
      <c r="H251">
        <v>73</v>
      </c>
      <c r="I251">
        <v>83</v>
      </c>
      <c r="J251">
        <v>55</v>
      </c>
      <c r="K251" t="s">
        <v>700</v>
      </c>
    </row>
    <row r="252" spans="1:11" x14ac:dyDescent="0.25">
      <c r="A252">
        <v>318</v>
      </c>
      <c r="B252" t="s">
        <v>344</v>
      </c>
      <c r="C252" t="s">
        <v>22</v>
      </c>
      <c r="D252" t="s">
        <v>37</v>
      </c>
      <c r="E252">
        <v>45</v>
      </c>
      <c r="F252">
        <v>90</v>
      </c>
      <c r="G252">
        <v>20</v>
      </c>
      <c r="H252">
        <v>65</v>
      </c>
      <c r="I252">
        <v>20</v>
      </c>
      <c r="J252">
        <v>65</v>
      </c>
      <c r="K252" t="s">
        <v>701</v>
      </c>
    </row>
    <row r="253" spans="1:11" x14ac:dyDescent="0.25">
      <c r="A253">
        <v>319</v>
      </c>
      <c r="B253" t="s">
        <v>345</v>
      </c>
      <c r="C253" t="s">
        <v>22</v>
      </c>
      <c r="D253" t="s">
        <v>37</v>
      </c>
      <c r="E253">
        <v>70</v>
      </c>
      <c r="F253">
        <v>140</v>
      </c>
      <c r="G253">
        <v>70</v>
      </c>
      <c r="H253">
        <v>110</v>
      </c>
      <c r="I253">
        <v>65</v>
      </c>
      <c r="J253">
        <v>105</v>
      </c>
      <c r="K253" t="s">
        <v>702</v>
      </c>
    </row>
    <row r="254" spans="1:11" x14ac:dyDescent="0.25">
      <c r="A254">
        <v>320</v>
      </c>
      <c r="B254" t="s">
        <v>346</v>
      </c>
      <c r="C254" t="s">
        <v>22</v>
      </c>
      <c r="E254">
        <v>130</v>
      </c>
      <c r="F254">
        <v>70</v>
      </c>
      <c r="G254">
        <v>35</v>
      </c>
      <c r="H254">
        <v>70</v>
      </c>
      <c r="I254">
        <v>35</v>
      </c>
      <c r="J254">
        <v>60</v>
      </c>
      <c r="K254" t="s">
        <v>703</v>
      </c>
    </row>
    <row r="255" spans="1:11" x14ac:dyDescent="0.25">
      <c r="A255">
        <v>321</v>
      </c>
      <c r="B255" t="s">
        <v>347</v>
      </c>
      <c r="C255" t="s">
        <v>22</v>
      </c>
      <c r="E255">
        <v>170</v>
      </c>
      <c r="F255">
        <v>90</v>
      </c>
      <c r="G255">
        <v>45</v>
      </c>
      <c r="H255">
        <v>90</v>
      </c>
      <c r="I255">
        <v>45</v>
      </c>
      <c r="J255">
        <v>60</v>
      </c>
      <c r="K255" t="s">
        <v>704</v>
      </c>
    </row>
    <row r="256" spans="1:11" x14ac:dyDescent="0.25">
      <c r="A256">
        <v>322</v>
      </c>
      <c r="B256" t="s">
        <v>348</v>
      </c>
      <c r="C256" t="s">
        <v>17</v>
      </c>
      <c r="D256" t="s">
        <v>47</v>
      </c>
      <c r="E256">
        <v>60</v>
      </c>
      <c r="F256">
        <v>60</v>
      </c>
      <c r="G256">
        <v>40</v>
      </c>
      <c r="H256">
        <v>65</v>
      </c>
      <c r="I256">
        <v>45</v>
      </c>
      <c r="J256">
        <v>35</v>
      </c>
      <c r="K256" t="s">
        <v>705</v>
      </c>
    </row>
    <row r="257" spans="1:11" x14ac:dyDescent="0.25">
      <c r="A257">
        <v>323</v>
      </c>
      <c r="B257" t="s">
        <v>349</v>
      </c>
      <c r="C257" t="s">
        <v>17</v>
      </c>
      <c r="D257" t="s">
        <v>47</v>
      </c>
      <c r="E257">
        <v>70</v>
      </c>
      <c r="F257">
        <v>120</v>
      </c>
      <c r="G257">
        <v>100</v>
      </c>
      <c r="H257">
        <v>145</v>
      </c>
      <c r="I257">
        <v>105</v>
      </c>
      <c r="J257">
        <v>20</v>
      </c>
      <c r="K257" t="s">
        <v>706</v>
      </c>
    </row>
    <row r="258" spans="1:11" x14ac:dyDescent="0.25">
      <c r="A258">
        <v>324</v>
      </c>
      <c r="B258" t="s">
        <v>350</v>
      </c>
      <c r="C258" t="s">
        <v>17</v>
      </c>
      <c r="E258">
        <v>70</v>
      </c>
      <c r="F258">
        <v>85</v>
      </c>
      <c r="G258">
        <v>140</v>
      </c>
      <c r="H258">
        <v>85</v>
      </c>
      <c r="I258">
        <v>70</v>
      </c>
      <c r="J258">
        <v>20</v>
      </c>
      <c r="K258" t="s">
        <v>707</v>
      </c>
    </row>
    <row r="259" spans="1:11" x14ac:dyDescent="0.25">
      <c r="A259">
        <v>325</v>
      </c>
      <c r="B259" t="s">
        <v>351</v>
      </c>
      <c r="C259" t="s">
        <v>85</v>
      </c>
      <c r="E259">
        <v>60</v>
      </c>
      <c r="F259">
        <v>25</v>
      </c>
      <c r="G259">
        <v>35</v>
      </c>
      <c r="H259">
        <v>70</v>
      </c>
      <c r="I259">
        <v>80</v>
      </c>
      <c r="J259">
        <v>60</v>
      </c>
      <c r="K259" t="s">
        <v>708</v>
      </c>
    </row>
    <row r="260" spans="1:11" x14ac:dyDescent="0.25">
      <c r="A260">
        <v>326</v>
      </c>
      <c r="B260" t="s">
        <v>352</v>
      </c>
      <c r="C260" t="s">
        <v>85</v>
      </c>
      <c r="E260">
        <v>80</v>
      </c>
      <c r="F260">
        <v>45</v>
      </c>
      <c r="G260">
        <v>65</v>
      </c>
      <c r="H260">
        <v>90</v>
      </c>
      <c r="I260">
        <v>110</v>
      </c>
      <c r="J260">
        <v>80</v>
      </c>
      <c r="K260" t="s">
        <v>709</v>
      </c>
    </row>
    <row r="261" spans="1:11" x14ac:dyDescent="0.25">
      <c r="A261">
        <v>327</v>
      </c>
      <c r="B261" t="s">
        <v>353</v>
      </c>
      <c r="C261" t="s">
        <v>33</v>
      </c>
      <c r="E261">
        <v>60</v>
      </c>
      <c r="F261">
        <v>60</v>
      </c>
      <c r="G261">
        <v>60</v>
      </c>
      <c r="H261">
        <v>60</v>
      </c>
      <c r="I261">
        <v>60</v>
      </c>
      <c r="J261">
        <v>60</v>
      </c>
      <c r="K261" t="s">
        <v>710</v>
      </c>
    </row>
    <row r="262" spans="1:11" x14ac:dyDescent="0.25">
      <c r="A262">
        <v>328</v>
      </c>
      <c r="B262" t="s">
        <v>354</v>
      </c>
      <c r="C262" t="s">
        <v>47</v>
      </c>
      <c r="E262">
        <v>45</v>
      </c>
      <c r="F262">
        <v>100</v>
      </c>
      <c r="G262">
        <v>45</v>
      </c>
      <c r="H262">
        <v>45</v>
      </c>
      <c r="I262">
        <v>45</v>
      </c>
      <c r="J262">
        <v>10</v>
      </c>
      <c r="K262" t="s">
        <v>711</v>
      </c>
    </row>
    <row r="263" spans="1:11" x14ac:dyDescent="0.25">
      <c r="A263">
        <v>329</v>
      </c>
      <c r="B263" t="s">
        <v>355</v>
      </c>
      <c r="C263" t="s">
        <v>47</v>
      </c>
      <c r="D263" t="s">
        <v>173</v>
      </c>
      <c r="E263">
        <v>50</v>
      </c>
      <c r="F263">
        <v>70</v>
      </c>
      <c r="G263">
        <v>50</v>
      </c>
      <c r="H263">
        <v>50</v>
      </c>
      <c r="I263">
        <v>50</v>
      </c>
      <c r="J263">
        <v>70</v>
      </c>
      <c r="K263" t="s">
        <v>712</v>
      </c>
    </row>
    <row r="264" spans="1:11" x14ac:dyDescent="0.25">
      <c r="A264">
        <v>330</v>
      </c>
      <c r="B264" t="s">
        <v>356</v>
      </c>
      <c r="C264" t="s">
        <v>47</v>
      </c>
      <c r="D264" t="s">
        <v>173</v>
      </c>
      <c r="E264">
        <v>80</v>
      </c>
      <c r="F264">
        <v>100</v>
      </c>
      <c r="G264">
        <v>80</v>
      </c>
      <c r="H264">
        <v>80</v>
      </c>
      <c r="I264">
        <v>80</v>
      </c>
      <c r="J264">
        <v>100</v>
      </c>
      <c r="K264" t="s">
        <v>618</v>
      </c>
    </row>
    <row r="265" spans="1:11" x14ac:dyDescent="0.25">
      <c r="A265">
        <v>331</v>
      </c>
      <c r="B265" t="s">
        <v>357</v>
      </c>
      <c r="C265" t="s">
        <v>12</v>
      </c>
      <c r="E265">
        <v>50</v>
      </c>
      <c r="F265">
        <v>85</v>
      </c>
      <c r="G265">
        <v>40</v>
      </c>
      <c r="H265">
        <v>85</v>
      </c>
      <c r="I265">
        <v>40</v>
      </c>
      <c r="J265">
        <v>35</v>
      </c>
      <c r="K265" t="s">
        <v>713</v>
      </c>
    </row>
    <row r="266" spans="1:11" x14ac:dyDescent="0.25">
      <c r="A266">
        <v>332</v>
      </c>
      <c r="B266" t="s">
        <v>358</v>
      </c>
      <c r="C266" t="s">
        <v>12</v>
      </c>
      <c r="D266" t="s">
        <v>37</v>
      </c>
      <c r="E266">
        <v>70</v>
      </c>
      <c r="F266">
        <v>115</v>
      </c>
      <c r="G266">
        <v>60</v>
      </c>
      <c r="H266">
        <v>115</v>
      </c>
      <c r="I266">
        <v>60</v>
      </c>
      <c r="J266">
        <v>55</v>
      </c>
      <c r="K266" t="s">
        <v>714</v>
      </c>
    </row>
    <row r="267" spans="1:11" x14ac:dyDescent="0.25">
      <c r="A267">
        <v>333</v>
      </c>
      <c r="B267" t="s">
        <v>359</v>
      </c>
      <c r="C267" t="s">
        <v>33</v>
      </c>
      <c r="D267" t="s">
        <v>20</v>
      </c>
      <c r="E267">
        <v>45</v>
      </c>
      <c r="F267">
        <v>40</v>
      </c>
      <c r="G267">
        <v>60</v>
      </c>
      <c r="H267">
        <v>40</v>
      </c>
      <c r="I267">
        <v>75</v>
      </c>
      <c r="J267">
        <v>50</v>
      </c>
      <c r="K267" t="s">
        <v>715</v>
      </c>
    </row>
    <row r="268" spans="1:11" x14ac:dyDescent="0.25">
      <c r="A268">
        <v>334</v>
      </c>
      <c r="B268" t="s">
        <v>360</v>
      </c>
      <c r="C268" t="s">
        <v>173</v>
      </c>
      <c r="D268" t="s">
        <v>20</v>
      </c>
      <c r="E268">
        <v>75</v>
      </c>
      <c r="F268">
        <v>110</v>
      </c>
      <c r="G268">
        <v>110</v>
      </c>
      <c r="H268">
        <v>110</v>
      </c>
      <c r="I268">
        <v>105</v>
      </c>
      <c r="J268">
        <v>80</v>
      </c>
      <c r="K268" t="s">
        <v>716</v>
      </c>
    </row>
    <row r="269" spans="1:11" x14ac:dyDescent="0.25">
      <c r="A269">
        <v>335</v>
      </c>
      <c r="B269" t="s">
        <v>361</v>
      </c>
      <c r="C269" t="s">
        <v>33</v>
      </c>
      <c r="E269">
        <v>73</v>
      </c>
      <c r="F269">
        <v>115</v>
      </c>
      <c r="G269">
        <v>60</v>
      </c>
      <c r="H269">
        <v>60</v>
      </c>
      <c r="I269">
        <v>60</v>
      </c>
      <c r="J269">
        <v>90</v>
      </c>
      <c r="K269" t="s">
        <v>717</v>
      </c>
    </row>
    <row r="270" spans="1:11" x14ac:dyDescent="0.25">
      <c r="A270">
        <v>336</v>
      </c>
      <c r="B270" t="s">
        <v>362</v>
      </c>
      <c r="C270" t="s">
        <v>13</v>
      </c>
      <c r="E270">
        <v>73</v>
      </c>
      <c r="F270">
        <v>100</v>
      </c>
      <c r="G270">
        <v>60</v>
      </c>
      <c r="H270">
        <v>100</v>
      </c>
      <c r="I270">
        <v>60</v>
      </c>
      <c r="J270">
        <v>65</v>
      </c>
      <c r="K270" t="s">
        <v>718</v>
      </c>
    </row>
    <row r="271" spans="1:11" x14ac:dyDescent="0.25">
      <c r="A271">
        <v>337</v>
      </c>
      <c r="B271" t="s">
        <v>363</v>
      </c>
      <c r="C271" t="s">
        <v>97</v>
      </c>
      <c r="D271" t="s">
        <v>85</v>
      </c>
      <c r="E271">
        <v>90</v>
      </c>
      <c r="F271">
        <v>55</v>
      </c>
      <c r="G271">
        <v>65</v>
      </c>
      <c r="H271">
        <v>95</v>
      </c>
      <c r="I271">
        <v>85</v>
      </c>
      <c r="J271">
        <v>70</v>
      </c>
      <c r="K271" t="s">
        <v>719</v>
      </c>
    </row>
    <row r="272" spans="1:11" x14ac:dyDescent="0.25">
      <c r="A272">
        <v>338</v>
      </c>
      <c r="B272" t="s">
        <v>364</v>
      </c>
      <c r="C272" t="s">
        <v>97</v>
      </c>
      <c r="D272" t="s">
        <v>85</v>
      </c>
      <c r="E272">
        <v>90</v>
      </c>
      <c r="F272">
        <v>95</v>
      </c>
      <c r="G272">
        <v>85</v>
      </c>
      <c r="H272">
        <v>55</v>
      </c>
      <c r="I272">
        <v>65</v>
      </c>
      <c r="J272">
        <v>70</v>
      </c>
      <c r="K272" t="s">
        <v>719</v>
      </c>
    </row>
    <row r="273" spans="1:11" x14ac:dyDescent="0.25">
      <c r="A273">
        <v>339</v>
      </c>
      <c r="B273" t="s">
        <v>365</v>
      </c>
      <c r="C273" t="s">
        <v>22</v>
      </c>
      <c r="D273" t="s">
        <v>47</v>
      </c>
      <c r="E273">
        <v>50</v>
      </c>
      <c r="F273">
        <v>48</v>
      </c>
      <c r="G273">
        <v>43</v>
      </c>
      <c r="H273">
        <v>46</v>
      </c>
      <c r="I273">
        <v>41</v>
      </c>
      <c r="J273">
        <v>60</v>
      </c>
      <c r="K273" t="s">
        <v>720</v>
      </c>
    </row>
    <row r="274" spans="1:11" x14ac:dyDescent="0.25">
      <c r="A274">
        <v>340</v>
      </c>
      <c r="B274" t="s">
        <v>366</v>
      </c>
      <c r="C274" t="s">
        <v>22</v>
      </c>
      <c r="D274" t="s">
        <v>47</v>
      </c>
      <c r="E274">
        <v>110</v>
      </c>
      <c r="F274">
        <v>78</v>
      </c>
      <c r="G274">
        <v>73</v>
      </c>
      <c r="H274">
        <v>76</v>
      </c>
      <c r="I274">
        <v>71</v>
      </c>
      <c r="J274">
        <v>60</v>
      </c>
      <c r="K274" t="s">
        <v>720</v>
      </c>
    </row>
    <row r="275" spans="1:11" x14ac:dyDescent="0.25">
      <c r="A275">
        <v>341</v>
      </c>
      <c r="B275" t="s">
        <v>367</v>
      </c>
      <c r="C275" t="s">
        <v>22</v>
      </c>
      <c r="E275">
        <v>43</v>
      </c>
      <c r="F275">
        <v>80</v>
      </c>
      <c r="G275">
        <v>65</v>
      </c>
      <c r="H275">
        <v>50</v>
      </c>
      <c r="I275">
        <v>35</v>
      </c>
      <c r="J275">
        <v>35</v>
      </c>
      <c r="K275" t="s">
        <v>721</v>
      </c>
    </row>
    <row r="276" spans="1:11" x14ac:dyDescent="0.25">
      <c r="A276">
        <v>342</v>
      </c>
      <c r="B276" t="s">
        <v>368</v>
      </c>
      <c r="C276" t="s">
        <v>22</v>
      </c>
      <c r="D276" t="s">
        <v>37</v>
      </c>
      <c r="E276">
        <v>63</v>
      </c>
      <c r="F276">
        <v>120</v>
      </c>
      <c r="G276">
        <v>85</v>
      </c>
      <c r="H276">
        <v>90</v>
      </c>
      <c r="I276">
        <v>55</v>
      </c>
      <c r="J276">
        <v>55</v>
      </c>
      <c r="K276" t="s">
        <v>722</v>
      </c>
    </row>
    <row r="277" spans="1:11" x14ac:dyDescent="0.25">
      <c r="A277">
        <v>343</v>
      </c>
      <c r="B277" t="s">
        <v>369</v>
      </c>
      <c r="C277" t="s">
        <v>47</v>
      </c>
      <c r="D277" t="s">
        <v>85</v>
      </c>
      <c r="E277">
        <v>40</v>
      </c>
      <c r="F277">
        <v>40</v>
      </c>
      <c r="G277">
        <v>55</v>
      </c>
      <c r="H277">
        <v>40</v>
      </c>
      <c r="I277">
        <v>70</v>
      </c>
      <c r="J277">
        <v>55</v>
      </c>
      <c r="K277" t="s">
        <v>723</v>
      </c>
    </row>
    <row r="278" spans="1:11" x14ac:dyDescent="0.25">
      <c r="A278">
        <v>344</v>
      </c>
      <c r="B278" t="s">
        <v>370</v>
      </c>
      <c r="C278" t="s">
        <v>47</v>
      </c>
      <c r="D278" t="s">
        <v>85</v>
      </c>
      <c r="E278">
        <v>60</v>
      </c>
      <c r="F278">
        <v>70</v>
      </c>
      <c r="G278">
        <v>105</v>
      </c>
      <c r="H278">
        <v>70</v>
      </c>
      <c r="I278">
        <v>120</v>
      </c>
      <c r="J278">
        <v>75</v>
      </c>
      <c r="K278" t="s">
        <v>723</v>
      </c>
    </row>
    <row r="279" spans="1:11" x14ac:dyDescent="0.25">
      <c r="A279">
        <v>345</v>
      </c>
      <c r="B279" t="s">
        <v>371</v>
      </c>
      <c r="C279" t="s">
        <v>97</v>
      </c>
      <c r="D279" t="s">
        <v>12</v>
      </c>
      <c r="E279">
        <v>66</v>
      </c>
      <c r="F279">
        <v>41</v>
      </c>
      <c r="G279">
        <v>77</v>
      </c>
      <c r="H279">
        <v>61</v>
      </c>
      <c r="I279">
        <v>87</v>
      </c>
      <c r="J279">
        <v>23</v>
      </c>
      <c r="K279" t="s">
        <v>724</v>
      </c>
    </row>
    <row r="280" spans="1:11" x14ac:dyDescent="0.25">
      <c r="A280">
        <v>346</v>
      </c>
      <c r="B280" t="s">
        <v>372</v>
      </c>
      <c r="C280" t="s">
        <v>97</v>
      </c>
      <c r="D280" t="s">
        <v>12</v>
      </c>
      <c r="E280">
        <v>86</v>
      </c>
      <c r="F280">
        <v>81</v>
      </c>
      <c r="G280">
        <v>97</v>
      </c>
      <c r="H280">
        <v>81</v>
      </c>
      <c r="I280">
        <v>107</v>
      </c>
      <c r="J280">
        <v>43</v>
      </c>
      <c r="K280" t="s">
        <v>725</v>
      </c>
    </row>
    <row r="281" spans="1:11" x14ac:dyDescent="0.25">
      <c r="A281">
        <v>347</v>
      </c>
      <c r="B281" t="s">
        <v>373</v>
      </c>
      <c r="C281" t="s">
        <v>97</v>
      </c>
      <c r="D281" t="s">
        <v>26</v>
      </c>
      <c r="E281">
        <v>45</v>
      </c>
      <c r="F281">
        <v>95</v>
      </c>
      <c r="G281">
        <v>50</v>
      </c>
      <c r="H281">
        <v>40</v>
      </c>
      <c r="I281">
        <v>50</v>
      </c>
      <c r="J281">
        <v>75</v>
      </c>
      <c r="K281" t="s">
        <v>726</v>
      </c>
    </row>
    <row r="282" spans="1:11" x14ac:dyDescent="0.25">
      <c r="A282">
        <v>348</v>
      </c>
      <c r="B282" t="s">
        <v>374</v>
      </c>
      <c r="C282" t="s">
        <v>97</v>
      </c>
      <c r="D282" t="s">
        <v>26</v>
      </c>
      <c r="E282">
        <v>75</v>
      </c>
      <c r="F282">
        <v>125</v>
      </c>
      <c r="G282">
        <v>100</v>
      </c>
      <c r="H282">
        <v>70</v>
      </c>
      <c r="I282">
        <v>80</v>
      </c>
      <c r="J282">
        <v>45</v>
      </c>
      <c r="K282" t="s">
        <v>727</v>
      </c>
    </row>
    <row r="283" spans="1:11" x14ac:dyDescent="0.25">
      <c r="A283">
        <v>349</v>
      </c>
      <c r="B283" t="s">
        <v>375</v>
      </c>
      <c r="C283" t="s">
        <v>22</v>
      </c>
      <c r="E283">
        <v>20</v>
      </c>
      <c r="F283">
        <v>15</v>
      </c>
      <c r="G283">
        <v>20</v>
      </c>
      <c r="H283">
        <v>10</v>
      </c>
      <c r="I283">
        <v>55</v>
      </c>
      <c r="J283">
        <v>80</v>
      </c>
      <c r="K283" t="s">
        <v>592</v>
      </c>
    </row>
    <row r="284" spans="1:11" x14ac:dyDescent="0.25">
      <c r="A284">
        <v>350</v>
      </c>
      <c r="B284" t="s">
        <v>376</v>
      </c>
      <c r="C284" t="s">
        <v>22</v>
      </c>
      <c r="E284">
        <v>95</v>
      </c>
      <c r="F284">
        <v>60</v>
      </c>
      <c r="G284">
        <v>79</v>
      </c>
      <c r="H284">
        <v>100</v>
      </c>
      <c r="I284">
        <v>125</v>
      </c>
      <c r="J284">
        <v>81</v>
      </c>
      <c r="K284" t="s">
        <v>728</v>
      </c>
    </row>
    <row r="285" spans="1:11" x14ac:dyDescent="0.25">
      <c r="A285">
        <v>351</v>
      </c>
      <c r="B285" t="s">
        <v>377</v>
      </c>
      <c r="C285" t="s">
        <v>33</v>
      </c>
      <c r="E285">
        <v>70</v>
      </c>
      <c r="F285">
        <v>70</v>
      </c>
      <c r="G285">
        <v>70</v>
      </c>
      <c r="H285">
        <v>70</v>
      </c>
      <c r="I285">
        <v>70</v>
      </c>
      <c r="J285">
        <v>70</v>
      </c>
      <c r="K285" t="s">
        <v>729</v>
      </c>
    </row>
    <row r="286" spans="1:11" x14ac:dyDescent="0.25">
      <c r="A286">
        <v>352</v>
      </c>
      <c r="B286" t="s">
        <v>378</v>
      </c>
      <c r="C286" t="s">
        <v>33</v>
      </c>
      <c r="E286">
        <v>60</v>
      </c>
      <c r="F286">
        <v>90</v>
      </c>
      <c r="G286">
        <v>70</v>
      </c>
      <c r="H286">
        <v>60</v>
      </c>
      <c r="I286">
        <v>120</v>
      </c>
      <c r="J286">
        <v>40</v>
      </c>
      <c r="K286" t="s">
        <v>730</v>
      </c>
    </row>
    <row r="287" spans="1:11" x14ac:dyDescent="0.25">
      <c r="A287">
        <v>353</v>
      </c>
      <c r="B287" t="s">
        <v>379</v>
      </c>
      <c r="C287" t="s">
        <v>117</v>
      </c>
      <c r="E287">
        <v>44</v>
      </c>
      <c r="F287">
        <v>75</v>
      </c>
      <c r="G287">
        <v>35</v>
      </c>
      <c r="H287">
        <v>63</v>
      </c>
      <c r="I287">
        <v>33</v>
      </c>
      <c r="J287">
        <v>45</v>
      </c>
      <c r="K287" t="s">
        <v>731</v>
      </c>
    </row>
    <row r="288" spans="1:11" x14ac:dyDescent="0.25">
      <c r="A288">
        <v>354</v>
      </c>
      <c r="B288" t="s">
        <v>380</v>
      </c>
      <c r="C288" t="s">
        <v>117</v>
      </c>
      <c r="E288">
        <v>64</v>
      </c>
      <c r="F288">
        <v>165</v>
      </c>
      <c r="G288">
        <v>75</v>
      </c>
      <c r="H288">
        <v>93</v>
      </c>
      <c r="I288">
        <v>83</v>
      </c>
      <c r="J288">
        <v>75</v>
      </c>
      <c r="K288" t="s">
        <v>732</v>
      </c>
    </row>
    <row r="289" spans="1:11" x14ac:dyDescent="0.25">
      <c r="A289">
        <v>357</v>
      </c>
      <c r="B289" t="s">
        <v>383</v>
      </c>
      <c r="C289" t="s">
        <v>12</v>
      </c>
      <c r="D289" t="s">
        <v>20</v>
      </c>
      <c r="E289">
        <v>99</v>
      </c>
      <c r="F289">
        <v>68</v>
      </c>
      <c r="G289">
        <v>83</v>
      </c>
      <c r="H289">
        <v>72</v>
      </c>
      <c r="I289">
        <v>87</v>
      </c>
      <c r="J289">
        <v>51</v>
      </c>
      <c r="K289" t="s">
        <v>733</v>
      </c>
    </row>
    <row r="290" spans="1:11" x14ac:dyDescent="0.25">
      <c r="A290">
        <v>360</v>
      </c>
      <c r="B290" t="s">
        <v>386</v>
      </c>
      <c r="C290" t="s">
        <v>85</v>
      </c>
      <c r="E290">
        <v>95</v>
      </c>
      <c r="F290">
        <v>23</v>
      </c>
      <c r="G290">
        <v>48</v>
      </c>
      <c r="H290">
        <v>23</v>
      </c>
      <c r="I290">
        <v>48</v>
      </c>
      <c r="J290">
        <v>23</v>
      </c>
      <c r="K290" t="s">
        <v>734</v>
      </c>
    </row>
    <row r="291" spans="1:11" x14ac:dyDescent="0.25">
      <c r="A291">
        <v>366</v>
      </c>
      <c r="B291" t="s">
        <v>392</v>
      </c>
      <c r="C291" t="s">
        <v>22</v>
      </c>
      <c r="E291">
        <v>35</v>
      </c>
      <c r="F291">
        <v>64</v>
      </c>
      <c r="G291">
        <v>85</v>
      </c>
      <c r="H291">
        <v>74</v>
      </c>
      <c r="I291">
        <v>55</v>
      </c>
      <c r="J291">
        <v>32</v>
      </c>
      <c r="K291" t="s">
        <v>567</v>
      </c>
    </row>
    <row r="292" spans="1:11" x14ac:dyDescent="0.25">
      <c r="A292">
        <v>367</v>
      </c>
      <c r="B292" t="s">
        <v>393</v>
      </c>
      <c r="C292" t="s">
        <v>22</v>
      </c>
      <c r="E292">
        <v>55</v>
      </c>
      <c r="F292">
        <v>104</v>
      </c>
      <c r="G292">
        <v>105</v>
      </c>
      <c r="H292">
        <v>94</v>
      </c>
      <c r="I292">
        <v>75</v>
      </c>
      <c r="J292">
        <v>52</v>
      </c>
      <c r="K292" t="s">
        <v>735</v>
      </c>
    </row>
    <row r="293" spans="1:11" x14ac:dyDescent="0.25">
      <c r="A293">
        <v>368</v>
      </c>
      <c r="B293" t="s">
        <v>394</v>
      </c>
      <c r="C293" t="s">
        <v>22</v>
      </c>
      <c r="E293">
        <v>55</v>
      </c>
      <c r="F293">
        <v>84</v>
      </c>
      <c r="G293">
        <v>105</v>
      </c>
      <c r="H293">
        <v>114</v>
      </c>
      <c r="I293">
        <v>75</v>
      </c>
      <c r="J293">
        <v>52</v>
      </c>
      <c r="K293" t="s">
        <v>736</v>
      </c>
    </row>
    <row r="294" spans="1:11" x14ac:dyDescent="0.25">
      <c r="A294">
        <v>369</v>
      </c>
      <c r="B294" t="s">
        <v>395</v>
      </c>
      <c r="C294" t="s">
        <v>22</v>
      </c>
      <c r="D294" t="s">
        <v>97</v>
      </c>
      <c r="E294">
        <v>100</v>
      </c>
      <c r="F294">
        <v>90</v>
      </c>
      <c r="G294">
        <v>130</v>
      </c>
      <c r="H294">
        <v>45</v>
      </c>
      <c r="I294">
        <v>65</v>
      </c>
      <c r="J294">
        <v>55</v>
      </c>
      <c r="K294" t="s">
        <v>737</v>
      </c>
    </row>
    <row r="295" spans="1:11" x14ac:dyDescent="0.25">
      <c r="A295">
        <v>370</v>
      </c>
      <c r="B295" t="s">
        <v>396</v>
      </c>
      <c r="C295" t="s">
        <v>22</v>
      </c>
      <c r="E295">
        <v>43</v>
      </c>
      <c r="F295">
        <v>30</v>
      </c>
      <c r="G295">
        <v>55</v>
      </c>
      <c r="H295">
        <v>40</v>
      </c>
      <c r="I295">
        <v>65</v>
      </c>
      <c r="J295">
        <v>97</v>
      </c>
      <c r="K295" t="s">
        <v>738</v>
      </c>
    </row>
    <row r="296" spans="1:11" x14ac:dyDescent="0.25">
      <c r="A296">
        <v>371</v>
      </c>
      <c r="B296" t="s">
        <v>397</v>
      </c>
      <c r="C296" t="s">
        <v>173</v>
      </c>
      <c r="E296">
        <v>45</v>
      </c>
      <c r="F296">
        <v>75</v>
      </c>
      <c r="G296">
        <v>60</v>
      </c>
      <c r="H296">
        <v>40</v>
      </c>
      <c r="I296">
        <v>30</v>
      </c>
      <c r="J296">
        <v>50</v>
      </c>
      <c r="K296" t="s">
        <v>739</v>
      </c>
    </row>
    <row r="297" spans="1:11" x14ac:dyDescent="0.25">
      <c r="A297">
        <v>372</v>
      </c>
      <c r="B297" t="s">
        <v>398</v>
      </c>
      <c r="C297" t="s">
        <v>173</v>
      </c>
      <c r="E297">
        <v>65</v>
      </c>
      <c r="F297">
        <v>95</v>
      </c>
      <c r="G297">
        <v>100</v>
      </c>
      <c r="H297">
        <v>60</v>
      </c>
      <c r="I297">
        <v>50</v>
      </c>
      <c r="J297">
        <v>50</v>
      </c>
      <c r="K297" t="s">
        <v>740</v>
      </c>
    </row>
    <row r="298" spans="1:11" x14ac:dyDescent="0.25">
      <c r="A298">
        <v>373</v>
      </c>
      <c r="B298" t="s">
        <v>399</v>
      </c>
      <c r="C298" t="s">
        <v>173</v>
      </c>
      <c r="D298" t="s">
        <v>20</v>
      </c>
      <c r="E298">
        <v>95</v>
      </c>
      <c r="F298">
        <v>145</v>
      </c>
      <c r="G298">
        <v>130</v>
      </c>
      <c r="H298">
        <v>120</v>
      </c>
      <c r="I298">
        <v>90</v>
      </c>
      <c r="J298">
        <v>120</v>
      </c>
      <c r="K298" t="s">
        <v>583</v>
      </c>
    </row>
    <row r="299" spans="1:11" x14ac:dyDescent="0.25">
      <c r="A299">
        <v>380</v>
      </c>
      <c r="B299" t="s">
        <v>406</v>
      </c>
      <c r="C299" t="s">
        <v>173</v>
      </c>
      <c r="D299" t="s">
        <v>85</v>
      </c>
      <c r="E299">
        <v>80</v>
      </c>
      <c r="F299">
        <v>100</v>
      </c>
      <c r="G299">
        <v>120</v>
      </c>
      <c r="H299">
        <v>140</v>
      </c>
      <c r="I299">
        <v>150</v>
      </c>
      <c r="J299">
        <v>110</v>
      </c>
      <c r="K299" t="s">
        <v>744</v>
      </c>
    </row>
    <row r="300" spans="1:11" x14ac:dyDescent="0.25">
      <c r="A300">
        <v>381</v>
      </c>
      <c r="B300" t="s">
        <v>407</v>
      </c>
      <c r="C300" t="s">
        <v>173</v>
      </c>
      <c r="D300" t="s">
        <v>85</v>
      </c>
      <c r="E300">
        <v>80</v>
      </c>
      <c r="F300">
        <v>130</v>
      </c>
      <c r="G300">
        <v>100</v>
      </c>
      <c r="H300">
        <v>160</v>
      </c>
      <c r="I300">
        <v>120</v>
      </c>
      <c r="J300">
        <v>110</v>
      </c>
      <c r="K300" t="s">
        <v>744</v>
      </c>
    </row>
    <row r="301" spans="1:11" x14ac:dyDescent="0.25">
      <c r="A301">
        <v>382</v>
      </c>
      <c r="B301" t="s">
        <v>408</v>
      </c>
      <c r="C301" t="s">
        <v>22</v>
      </c>
      <c r="E301">
        <v>100</v>
      </c>
      <c r="F301">
        <v>150</v>
      </c>
      <c r="G301">
        <v>90</v>
      </c>
      <c r="H301">
        <v>180</v>
      </c>
      <c r="I301">
        <v>160</v>
      </c>
      <c r="J301">
        <v>90</v>
      </c>
      <c r="K301" t="s">
        <v>745</v>
      </c>
    </row>
    <row r="302" spans="1:11" x14ac:dyDescent="0.25">
      <c r="A302">
        <v>383</v>
      </c>
      <c r="B302" t="s">
        <v>409</v>
      </c>
      <c r="C302" t="s">
        <v>47</v>
      </c>
      <c r="E302">
        <v>100</v>
      </c>
      <c r="F302">
        <v>180</v>
      </c>
      <c r="G302">
        <v>160</v>
      </c>
      <c r="H302">
        <v>150</v>
      </c>
      <c r="I302">
        <v>90</v>
      </c>
      <c r="J302">
        <v>90</v>
      </c>
      <c r="K302" t="s">
        <v>746</v>
      </c>
    </row>
    <row r="303" spans="1:11" x14ac:dyDescent="0.25">
      <c r="A303">
        <v>384</v>
      </c>
      <c r="B303" t="s">
        <v>410</v>
      </c>
      <c r="C303" t="s">
        <v>173</v>
      </c>
      <c r="D303" t="s">
        <v>20</v>
      </c>
      <c r="E303">
        <v>105</v>
      </c>
      <c r="F303">
        <v>180</v>
      </c>
      <c r="G303">
        <v>100</v>
      </c>
      <c r="H303">
        <v>180</v>
      </c>
      <c r="I303">
        <v>100</v>
      </c>
      <c r="J303">
        <v>115</v>
      </c>
      <c r="K303" t="s">
        <v>747</v>
      </c>
    </row>
    <row r="304" spans="1:11" x14ac:dyDescent="0.25">
      <c r="A304">
        <v>385</v>
      </c>
      <c r="B304" t="s">
        <v>411</v>
      </c>
      <c r="C304" t="s">
        <v>105</v>
      </c>
      <c r="D304" t="s">
        <v>85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 t="s">
        <v>748</v>
      </c>
    </row>
    <row r="305" spans="1:11" x14ac:dyDescent="0.25">
      <c r="A305">
        <v>386</v>
      </c>
      <c r="B305" t="s">
        <v>412</v>
      </c>
      <c r="C305" t="s">
        <v>85</v>
      </c>
      <c r="E305">
        <v>50</v>
      </c>
      <c r="F305">
        <v>95</v>
      </c>
      <c r="G305">
        <v>90</v>
      </c>
      <c r="H305">
        <v>95</v>
      </c>
      <c r="I305">
        <v>90</v>
      </c>
      <c r="J305">
        <v>180</v>
      </c>
      <c r="K305" t="s"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sinnoh</vt:lpstr>
      <vt:lpstr>overview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2021-05-18T20:57:52Z</dcterms:modified>
</cp:coreProperties>
</file>