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303" documentId="8_{DD2ADC1D-7E1F-4D59-A2FB-CEE8F7F29607}" xr6:coauthVersionLast="47" xr6:coauthVersionMax="47" xr10:uidLastSave="{857BC8E9-41DC-4DB2-96CE-64282EA965A3}"/>
  <bookViews>
    <workbookView minimized="1" xWindow="-26970" yWindow="1830" windowWidth="21600" windowHeight="11235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Diaria'!$A$2:$VQ$42</definedName>
    <definedName name="_xlnm._FilterDatabase" localSheetId="7" hidden="1">Financ!$A$2:$V$2</definedName>
    <definedName name="_xlnm._FilterDatabase" localSheetId="2" hidden="1">'Ger. Diaria'!$A$2:$VO$42</definedName>
    <definedName name="_xlnm._FilterDatabase" localSheetId="3" hidden="1">'Irradiancia Diaria'!$A$2:$VP$42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H8" i="20" l="1"/>
  <c r="VH9" i="20"/>
  <c r="VH21" i="20" l="1"/>
  <c r="VI21" i="20"/>
  <c r="VJ21" i="20"/>
  <c r="VK21" i="20"/>
  <c r="VL21" i="20"/>
  <c r="VH22" i="20"/>
  <c r="VI22" i="20"/>
  <c r="VJ22" i="20"/>
  <c r="VK22" i="20"/>
  <c r="VL22" i="20"/>
  <c r="VH5" i="20"/>
  <c r="VH5" i="19" l="1"/>
  <c r="VI5" i="19"/>
  <c r="VH6" i="19"/>
  <c r="VI6" i="19"/>
  <c r="VH7" i="19"/>
  <c r="VI7" i="19"/>
  <c r="VH8" i="19"/>
  <c r="VI8" i="19"/>
  <c r="VH9" i="19"/>
  <c r="VI9" i="19"/>
  <c r="VH10" i="19"/>
  <c r="VI10" i="19"/>
  <c r="VH11" i="19"/>
  <c r="VI11" i="19"/>
  <c r="VH12" i="19"/>
  <c r="VI12" i="19"/>
  <c r="VH13" i="19"/>
  <c r="VI13" i="19"/>
  <c r="VH14" i="19"/>
  <c r="VI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VH3" i="20" l="1"/>
  <c r="VH4" i="20"/>
  <c r="VH17" i="5"/>
  <c r="VH18" i="5"/>
  <c r="VH19" i="5"/>
  <c r="VH20" i="5"/>
  <c r="VH21" i="5"/>
  <c r="VH22" i="5"/>
  <c r="VH23" i="5"/>
  <c r="VH24" i="5"/>
  <c r="VH25" i="5"/>
  <c r="VP4" i="19" l="1"/>
  <c r="VP5" i="19"/>
  <c r="VP6" i="19"/>
  <c r="VP7" i="19"/>
  <c r="VP8" i="19"/>
  <c r="VP9" i="19"/>
  <c r="VP10" i="19"/>
  <c r="VP11" i="19"/>
  <c r="VP12" i="19"/>
  <c r="VP13" i="19"/>
  <c r="VP14" i="19"/>
  <c r="VP15" i="19"/>
  <c r="VP16" i="19"/>
  <c r="VP17" i="19"/>
  <c r="VP18" i="19"/>
  <c r="VP19" i="19"/>
  <c r="VP20" i="19"/>
  <c r="VP21" i="19"/>
  <c r="VP22" i="19"/>
  <c r="VP23" i="19"/>
  <c r="VP24" i="19"/>
  <c r="VP25" i="19"/>
  <c r="VP3" i="19"/>
  <c r="VH6" i="20" l="1"/>
  <c r="VH7" i="20"/>
  <c r="VP26" i="19" l="1"/>
  <c r="VP27" i="19"/>
  <c r="VP28" i="19"/>
  <c r="VP29" i="19"/>
  <c r="VP30" i="19"/>
  <c r="VP31" i="19"/>
  <c r="VP32" i="19"/>
  <c r="VP33" i="19"/>
  <c r="VP34" i="19"/>
  <c r="VP35" i="19"/>
  <c r="VP36" i="19"/>
  <c r="VP37" i="19"/>
  <c r="VP38" i="19"/>
  <c r="VP39" i="19"/>
  <c r="VP40" i="19"/>
  <c r="VP41" i="19"/>
  <c r="VP42" i="19"/>
  <c r="VO4" i="19"/>
  <c r="VO5" i="19"/>
  <c r="VO6" i="19"/>
  <c r="VO7" i="19"/>
  <c r="VO8" i="19"/>
  <c r="VO9" i="19"/>
  <c r="VO10" i="19"/>
  <c r="VO11" i="19"/>
  <c r="VO12" i="19"/>
  <c r="VO13" i="19"/>
  <c r="VO14" i="19"/>
  <c r="VO15" i="19"/>
  <c r="VO16" i="19"/>
  <c r="VO17" i="19"/>
  <c r="VO18" i="19"/>
  <c r="VO19" i="19"/>
  <c r="VO20" i="19"/>
  <c r="VO21" i="19"/>
  <c r="VO22" i="19"/>
  <c r="VO23" i="19"/>
  <c r="VO24" i="19"/>
  <c r="VO25" i="19"/>
  <c r="VO3" i="19"/>
  <c r="VH13" i="20" l="1"/>
  <c r="VH14" i="20"/>
  <c r="VH11" i="20" l="1"/>
  <c r="VI5" i="20" l="1"/>
  <c r="VH19" i="20" l="1"/>
  <c r="VH17" i="20"/>
  <c r="VI3" i="20" l="1"/>
  <c r="VJ3" i="20"/>
  <c r="VK3" i="20"/>
  <c r="VL3" i="20"/>
  <c r="VM3" i="20"/>
  <c r="VN3" i="20"/>
  <c r="VO3" i="20"/>
  <c r="VI4" i="20"/>
  <c r="VJ4" i="20"/>
  <c r="VK4" i="20"/>
  <c r="VL4" i="20"/>
  <c r="VM4" i="20"/>
  <c r="VN4" i="20"/>
  <c r="VO4" i="20"/>
  <c r="VJ5" i="20"/>
  <c r="VK5" i="20"/>
  <c r="VL5" i="20"/>
  <c r="VM5" i="20"/>
  <c r="VN5" i="20"/>
  <c r="VO5" i="20"/>
  <c r="VI6" i="20"/>
  <c r="VJ6" i="20"/>
  <c r="VK6" i="20"/>
  <c r="VL6" i="20"/>
  <c r="VM6" i="20"/>
  <c r="VN6" i="20"/>
  <c r="VO6" i="20"/>
  <c r="VI7" i="20"/>
  <c r="VJ7" i="20"/>
  <c r="VK7" i="20"/>
  <c r="VL7" i="20"/>
  <c r="VM7" i="20"/>
  <c r="VN7" i="20"/>
  <c r="VO7" i="20"/>
  <c r="VI8" i="20"/>
  <c r="VJ8" i="20"/>
  <c r="VK8" i="20"/>
  <c r="VL8" i="20"/>
  <c r="VM8" i="20"/>
  <c r="VN8" i="20"/>
  <c r="VO8" i="20"/>
  <c r="VI9" i="20"/>
  <c r="VJ9" i="20"/>
  <c r="VK9" i="20"/>
  <c r="VL9" i="20"/>
  <c r="VM9" i="20"/>
  <c r="VN9" i="20"/>
  <c r="VO9" i="20"/>
  <c r="VH10" i="20"/>
  <c r="VI10" i="20"/>
  <c r="VJ10" i="20"/>
  <c r="VK10" i="20"/>
  <c r="VL10" i="20"/>
  <c r="VM10" i="20"/>
  <c r="VN10" i="20"/>
  <c r="VO10" i="20"/>
  <c r="VI11" i="20"/>
  <c r="VJ11" i="20"/>
  <c r="VK11" i="20"/>
  <c r="VL11" i="20"/>
  <c r="VM11" i="20"/>
  <c r="VN11" i="20"/>
  <c r="VO11" i="20"/>
  <c r="VH12" i="20"/>
  <c r="VI12" i="20"/>
  <c r="VJ12" i="20"/>
  <c r="VK12" i="20"/>
  <c r="VL12" i="20"/>
  <c r="VM12" i="20"/>
  <c r="VN12" i="20"/>
  <c r="VO12" i="20"/>
  <c r="VI13" i="20"/>
  <c r="VJ13" i="20"/>
  <c r="VK13" i="20"/>
  <c r="VL13" i="20"/>
  <c r="VM13" i="20"/>
  <c r="VN13" i="20"/>
  <c r="VO13" i="20"/>
  <c r="VI14" i="20"/>
  <c r="VJ14" i="20"/>
  <c r="VK14" i="20"/>
  <c r="VL14" i="20"/>
  <c r="VM14" i="20"/>
  <c r="VN14" i="20"/>
  <c r="VO14" i="20"/>
  <c r="VH15" i="20"/>
  <c r="VI15" i="20"/>
  <c r="VJ15" i="20"/>
  <c r="VK15" i="20"/>
  <c r="VL15" i="20"/>
  <c r="VM15" i="20"/>
  <c r="VN15" i="20"/>
  <c r="VO15" i="20"/>
  <c r="VH16" i="20"/>
  <c r="VI16" i="20"/>
  <c r="VJ16" i="20"/>
  <c r="VK16" i="20"/>
  <c r="VL16" i="20"/>
  <c r="VM16" i="20"/>
  <c r="VN16" i="20"/>
  <c r="VO16" i="20"/>
  <c r="VI17" i="20"/>
  <c r="VJ17" i="20"/>
  <c r="VK17" i="20"/>
  <c r="VL17" i="20"/>
  <c r="VM17" i="20"/>
  <c r="VN17" i="20"/>
  <c r="VO17" i="20"/>
  <c r="VH18" i="20"/>
  <c r="VI18" i="20"/>
  <c r="VJ18" i="20"/>
  <c r="VK18" i="20"/>
  <c r="VL18" i="20"/>
  <c r="VM18" i="20"/>
  <c r="VN18" i="20"/>
  <c r="VO18" i="20"/>
  <c r="VI19" i="20"/>
  <c r="VJ19" i="20"/>
  <c r="VK19" i="20"/>
  <c r="VL19" i="20"/>
  <c r="VM19" i="20"/>
  <c r="VN19" i="20"/>
  <c r="VO19" i="20"/>
  <c r="VH20" i="20"/>
  <c r="VI20" i="20"/>
  <c r="VJ20" i="20"/>
  <c r="VK20" i="20"/>
  <c r="VL20" i="20"/>
  <c r="VM20" i="20"/>
  <c r="VN20" i="20"/>
  <c r="VO20" i="20"/>
  <c r="VM21" i="20"/>
  <c r="VN21" i="20"/>
  <c r="VO21" i="20"/>
  <c r="VM22" i="20"/>
  <c r="VN22" i="20"/>
  <c r="VO22" i="20"/>
  <c r="VH23" i="20"/>
  <c r="VI23" i="20"/>
  <c r="VJ23" i="20"/>
  <c r="VK23" i="20"/>
  <c r="VL23" i="20"/>
  <c r="VM23" i="20"/>
  <c r="VN23" i="20"/>
  <c r="VO23" i="20"/>
  <c r="VH24" i="20"/>
  <c r="VI24" i="20"/>
  <c r="VJ24" i="20"/>
  <c r="VK24" i="20"/>
  <c r="VL24" i="20"/>
  <c r="VM24" i="20"/>
  <c r="VN24" i="20"/>
  <c r="VO24" i="20"/>
  <c r="VH25" i="20"/>
  <c r="VI25" i="20"/>
  <c r="VJ25" i="20"/>
  <c r="VK25" i="20"/>
  <c r="VL25" i="20"/>
  <c r="VM25" i="20"/>
  <c r="VN25" i="20"/>
  <c r="VO25" i="20"/>
  <c r="VH26" i="20"/>
  <c r="VI26" i="20"/>
  <c r="VJ26" i="20"/>
  <c r="VK26" i="20"/>
  <c r="VN26" i="20"/>
  <c r="VH27" i="20"/>
  <c r="VI27" i="20"/>
  <c r="VJ27" i="20"/>
  <c r="VK27" i="20"/>
  <c r="VN27" i="20"/>
  <c r="VH28" i="20"/>
  <c r="VI28" i="20"/>
  <c r="VJ28" i="20"/>
  <c r="VK28" i="20"/>
  <c r="VN28" i="20"/>
  <c r="VH29" i="20"/>
  <c r="VI29" i="20"/>
  <c r="VJ29" i="20"/>
  <c r="VK29" i="20"/>
  <c r="VN29" i="20"/>
  <c r="VH30" i="20"/>
  <c r="VI30" i="20"/>
  <c r="VJ30" i="20"/>
  <c r="VK30" i="20"/>
  <c r="VN30" i="20"/>
  <c r="VH31" i="20"/>
  <c r="VI31" i="20"/>
  <c r="VJ31" i="20"/>
  <c r="VK31" i="20"/>
  <c r="VN31" i="20"/>
  <c r="VH32" i="20"/>
  <c r="VI32" i="20"/>
  <c r="VJ32" i="20"/>
  <c r="VK32" i="20"/>
  <c r="VN32" i="20"/>
  <c r="VH33" i="20"/>
  <c r="VI33" i="20"/>
  <c r="VJ33" i="20"/>
  <c r="VK33" i="20"/>
  <c r="VN33" i="20"/>
  <c r="VH34" i="20"/>
  <c r="VI34" i="20"/>
  <c r="VJ34" i="20"/>
  <c r="VK34" i="20"/>
  <c r="VN34" i="20"/>
  <c r="VH35" i="20"/>
  <c r="VI35" i="20"/>
  <c r="VJ35" i="20"/>
  <c r="VK35" i="20"/>
  <c r="VN35" i="20"/>
  <c r="VH36" i="20"/>
  <c r="VI36" i="20"/>
  <c r="VJ36" i="20"/>
  <c r="VK36" i="20"/>
  <c r="VN36" i="20"/>
  <c r="VH37" i="20"/>
  <c r="VI37" i="20"/>
  <c r="VJ37" i="20"/>
  <c r="VK37" i="20"/>
  <c r="VN37" i="20"/>
  <c r="VH38" i="20"/>
  <c r="VI38" i="20"/>
  <c r="VJ38" i="20"/>
  <c r="VK38" i="20"/>
  <c r="VN38" i="20"/>
  <c r="VH39" i="20"/>
  <c r="VI39" i="20"/>
  <c r="VJ39" i="20"/>
  <c r="VK39" i="20"/>
  <c r="VN39" i="20"/>
  <c r="VH40" i="20"/>
  <c r="VI40" i="20"/>
  <c r="VJ40" i="20"/>
  <c r="VK40" i="20"/>
  <c r="VN40" i="20"/>
  <c r="VH41" i="20"/>
  <c r="VI41" i="20"/>
  <c r="VJ41" i="20"/>
  <c r="VK41" i="20"/>
  <c r="VN41" i="20"/>
  <c r="VH42" i="20"/>
  <c r="VI42" i="20"/>
  <c r="VJ42" i="20"/>
  <c r="VK42" i="20"/>
  <c r="VN42" i="20"/>
  <c r="VH3" i="5" l="1"/>
  <c r="VH4" i="5"/>
  <c r="SC56" i="5"/>
  <c r="SB56" i="5"/>
  <c r="VH15" i="5"/>
  <c r="VH16" i="5"/>
  <c r="VN3" i="5"/>
  <c r="VN4" i="5"/>
  <c r="VN5" i="5"/>
  <c r="VN6" i="5"/>
  <c r="VN7" i="5"/>
  <c r="VN8" i="5"/>
  <c r="VN9" i="5"/>
  <c r="VN10" i="5"/>
  <c r="VN11" i="5"/>
  <c r="VN12" i="5"/>
  <c r="VN13" i="5"/>
  <c r="VN14" i="5"/>
  <c r="VN15" i="5"/>
  <c r="VN16" i="5"/>
  <c r="VN17" i="5"/>
  <c r="VN18" i="5"/>
  <c r="VN19" i="5"/>
  <c r="VN20" i="5"/>
  <c r="VN21" i="5"/>
  <c r="VN22" i="5"/>
  <c r="VN23" i="5"/>
  <c r="VN24" i="5"/>
  <c r="VN25" i="5"/>
  <c r="VN4" i="19"/>
  <c r="VN5" i="19"/>
  <c r="VN6" i="19"/>
  <c r="VN7" i="19"/>
  <c r="VN8" i="19"/>
  <c r="VN9" i="19"/>
  <c r="VN10" i="19"/>
  <c r="VN11" i="19"/>
  <c r="VN12" i="19"/>
  <c r="VN13" i="19"/>
  <c r="VN14" i="19"/>
  <c r="VN15" i="19"/>
  <c r="VN16" i="19"/>
  <c r="VN17" i="19"/>
  <c r="VN18" i="19"/>
  <c r="VN19" i="19"/>
  <c r="VN20" i="19"/>
  <c r="VN21" i="19"/>
  <c r="VN22" i="19"/>
  <c r="VN23" i="19"/>
  <c r="VN24" i="19"/>
  <c r="VN25" i="19"/>
  <c r="VN3" i="19"/>
  <c r="VH26" i="19"/>
  <c r="VI26" i="19"/>
  <c r="VJ26" i="19"/>
  <c r="VK26" i="19"/>
  <c r="VL26" i="19"/>
  <c r="VM26" i="19"/>
  <c r="VH27" i="19"/>
  <c r="VI27" i="19"/>
  <c r="VJ27" i="19"/>
  <c r="VK27" i="19"/>
  <c r="VL27" i="19"/>
  <c r="VM27" i="19"/>
  <c r="VH28" i="19"/>
  <c r="VI28" i="19"/>
  <c r="VJ28" i="19"/>
  <c r="VK28" i="19"/>
  <c r="VL28" i="19"/>
  <c r="VM28" i="19"/>
  <c r="VH29" i="19"/>
  <c r="VI29" i="19"/>
  <c r="VJ29" i="19"/>
  <c r="VK29" i="19"/>
  <c r="VL29" i="19"/>
  <c r="VM29" i="19"/>
  <c r="VH30" i="19"/>
  <c r="VI30" i="19"/>
  <c r="VJ30" i="19"/>
  <c r="VK30" i="19"/>
  <c r="VL30" i="19"/>
  <c r="VM30" i="19"/>
  <c r="VH31" i="19"/>
  <c r="VI31" i="19"/>
  <c r="VJ31" i="19"/>
  <c r="VK31" i="19"/>
  <c r="VL31" i="19"/>
  <c r="VM31" i="19"/>
  <c r="VH32" i="19"/>
  <c r="VI32" i="19"/>
  <c r="VJ32" i="19"/>
  <c r="VK32" i="19"/>
  <c r="VL32" i="19"/>
  <c r="VM32" i="19"/>
  <c r="VH33" i="19"/>
  <c r="VI33" i="19"/>
  <c r="VJ33" i="19"/>
  <c r="VK33" i="19"/>
  <c r="VL33" i="19"/>
  <c r="VM33" i="19"/>
  <c r="VH34" i="19"/>
  <c r="VI34" i="19"/>
  <c r="VJ34" i="19"/>
  <c r="VK34" i="19"/>
  <c r="VL34" i="19"/>
  <c r="VM34" i="19"/>
  <c r="VH35" i="19"/>
  <c r="VI35" i="19"/>
  <c r="VJ35" i="19"/>
  <c r="VK35" i="19"/>
  <c r="VL35" i="19"/>
  <c r="VM35" i="19"/>
  <c r="VH36" i="19"/>
  <c r="VI36" i="19"/>
  <c r="VJ36" i="19"/>
  <c r="VK36" i="19"/>
  <c r="VL36" i="19"/>
  <c r="VM36" i="19"/>
  <c r="VH37" i="19"/>
  <c r="VI37" i="19"/>
  <c r="VJ37" i="19"/>
  <c r="VK37" i="19"/>
  <c r="VL37" i="19"/>
  <c r="VM37" i="19"/>
  <c r="VH38" i="19"/>
  <c r="VI38" i="19"/>
  <c r="VJ38" i="19"/>
  <c r="VK38" i="19"/>
  <c r="VL38" i="19"/>
  <c r="VM38" i="19"/>
  <c r="VH39" i="19"/>
  <c r="VI39" i="19"/>
  <c r="VJ39" i="19"/>
  <c r="VK39" i="19"/>
  <c r="VL39" i="19"/>
  <c r="VM39" i="19"/>
  <c r="VH40" i="19"/>
  <c r="VI40" i="19"/>
  <c r="VJ40" i="19"/>
  <c r="VK40" i="19"/>
  <c r="VL40" i="19"/>
  <c r="VM40" i="19"/>
  <c r="VH41" i="19"/>
  <c r="VI41" i="19"/>
  <c r="VJ41" i="19"/>
  <c r="VK41" i="19"/>
  <c r="VL41" i="19"/>
  <c r="VM41" i="19"/>
  <c r="VH42" i="19"/>
  <c r="VI42" i="19"/>
  <c r="VJ42" i="19"/>
  <c r="VK42" i="19"/>
  <c r="VL42" i="19"/>
  <c r="VM42" i="19"/>
  <c r="VM4" i="19" l="1"/>
  <c r="VM5" i="19"/>
  <c r="VM6" i="19"/>
  <c r="VM7" i="19"/>
  <c r="VM8" i="19"/>
  <c r="VM9" i="19"/>
  <c r="VM10" i="19"/>
  <c r="VM11" i="19"/>
  <c r="VM12" i="19"/>
  <c r="VM13" i="19"/>
  <c r="VM14" i="19"/>
  <c r="VM15" i="19"/>
  <c r="VM16" i="19"/>
  <c r="VM17" i="19"/>
  <c r="VM18" i="19"/>
  <c r="VM19" i="19"/>
  <c r="VM20" i="19"/>
  <c r="VM21" i="19"/>
  <c r="VM22" i="19"/>
  <c r="VM23" i="19"/>
  <c r="VM24" i="19"/>
  <c r="VM25" i="19"/>
  <c r="VM3" i="19"/>
  <c r="VM3" i="5"/>
  <c r="VM4" i="5"/>
  <c r="VM5" i="5"/>
  <c r="VM6" i="5"/>
  <c r="VM7" i="5"/>
  <c r="VM8" i="5"/>
  <c r="VM9" i="5"/>
  <c r="VM10" i="5"/>
  <c r="VM11" i="5"/>
  <c r="VM12" i="5"/>
  <c r="VM13" i="5"/>
  <c r="VM14" i="5"/>
  <c r="VM15" i="5"/>
  <c r="VM16" i="5"/>
  <c r="VM17" i="5"/>
  <c r="VM18" i="5"/>
  <c r="VM19" i="5"/>
  <c r="VM20" i="5"/>
  <c r="VM21" i="5"/>
  <c r="VM22" i="5"/>
  <c r="VM23" i="5"/>
  <c r="VM24" i="5"/>
  <c r="VM25" i="5"/>
  <c r="VL4" i="5"/>
  <c r="VL5" i="5"/>
  <c r="VL6" i="5"/>
  <c r="VL7" i="5"/>
  <c r="VL8" i="5"/>
  <c r="VL9" i="5"/>
  <c r="VL10" i="5"/>
  <c r="VL11" i="5"/>
  <c r="VL12" i="5"/>
  <c r="VL13" i="5"/>
  <c r="VL14" i="5"/>
  <c r="VL15" i="5"/>
  <c r="VL16" i="5"/>
  <c r="VL17" i="5"/>
  <c r="VL18" i="5"/>
  <c r="VL19" i="5"/>
  <c r="VL20" i="5"/>
  <c r="VL21" i="5"/>
  <c r="VL22" i="5"/>
  <c r="VL23" i="5"/>
  <c r="VL24" i="5"/>
  <c r="VL25" i="5"/>
  <c r="VL3" i="5"/>
  <c r="VI4" i="19" l="1"/>
  <c r="VI15" i="19"/>
  <c r="VI16" i="19"/>
  <c r="VI17" i="19"/>
  <c r="VI18" i="19"/>
  <c r="VI19" i="19"/>
  <c r="VI20" i="19"/>
  <c r="VI21" i="19"/>
  <c r="VI22" i="19"/>
  <c r="VI23" i="19"/>
  <c r="VI24" i="19"/>
  <c r="VI25" i="19"/>
  <c r="VI3" i="19"/>
  <c r="VH15" i="19"/>
  <c r="VH16" i="19"/>
  <c r="VH17" i="19"/>
  <c r="VH18" i="19"/>
  <c r="VH19" i="19"/>
  <c r="VH20" i="19"/>
  <c r="VH21" i="19"/>
  <c r="VH22" i="19"/>
  <c r="VH23" i="19"/>
  <c r="VH24" i="19"/>
  <c r="VH25" i="19"/>
  <c r="VL4" i="19" l="1"/>
  <c r="VL5" i="19"/>
  <c r="VL6" i="19"/>
  <c r="VL7" i="19"/>
  <c r="VL8" i="19"/>
  <c r="VL9" i="19"/>
  <c r="VL10" i="19"/>
  <c r="VL11" i="19"/>
  <c r="VL12" i="19"/>
  <c r="VL13" i="19"/>
  <c r="VL14" i="19"/>
  <c r="VL15" i="19"/>
  <c r="VL16" i="19"/>
  <c r="VL17" i="19"/>
  <c r="VL18" i="19"/>
  <c r="VL19" i="19"/>
  <c r="VL20" i="19"/>
  <c r="VL21" i="19"/>
  <c r="VL22" i="19"/>
  <c r="VL23" i="19"/>
  <c r="VL24" i="19"/>
  <c r="VL25" i="19"/>
  <c r="VL3" i="19"/>
  <c r="VL26" i="5"/>
  <c r="VL27" i="5"/>
  <c r="VL28" i="5"/>
  <c r="VL29" i="5"/>
  <c r="VL30" i="5"/>
  <c r="VL31" i="5"/>
  <c r="VL32" i="5"/>
  <c r="VL33" i="5"/>
  <c r="VL34" i="5"/>
  <c r="VL35" i="5"/>
  <c r="VL36" i="5"/>
  <c r="VL37" i="5"/>
  <c r="VL38" i="5"/>
  <c r="VL39" i="5"/>
  <c r="VL40" i="5"/>
  <c r="VL41" i="5"/>
  <c r="VL42" i="5"/>
  <c r="VK4" i="5"/>
  <c r="VK5" i="5"/>
  <c r="VK6" i="5"/>
  <c r="VK7" i="5"/>
  <c r="VK8" i="5"/>
  <c r="VK9" i="5"/>
  <c r="VK10" i="5"/>
  <c r="VK11" i="5"/>
  <c r="VK12" i="5"/>
  <c r="VK13" i="5"/>
  <c r="VK14" i="5"/>
  <c r="VK15" i="5"/>
  <c r="VK16" i="5"/>
  <c r="VK17" i="5"/>
  <c r="VK18" i="5"/>
  <c r="VK19" i="5"/>
  <c r="VK20" i="5"/>
  <c r="VK21" i="5"/>
  <c r="VK22" i="5"/>
  <c r="VK23" i="5"/>
  <c r="VK24" i="5"/>
  <c r="VK25" i="5"/>
  <c r="VK26" i="5"/>
  <c r="VK27" i="5"/>
  <c r="VK28" i="5"/>
  <c r="VK29" i="5"/>
  <c r="VK30" i="5"/>
  <c r="VK31" i="5"/>
  <c r="VK32" i="5"/>
  <c r="VK33" i="5"/>
  <c r="VK34" i="5"/>
  <c r="VK35" i="5"/>
  <c r="VK36" i="5"/>
  <c r="VK37" i="5"/>
  <c r="VK38" i="5"/>
  <c r="VK39" i="5"/>
  <c r="VK40" i="5"/>
  <c r="VK41" i="5"/>
  <c r="VK42" i="5"/>
  <c r="VK3" i="5"/>
  <c r="VK3" i="19"/>
  <c r="VI3" i="5"/>
  <c r="VI4" i="5"/>
  <c r="VI5" i="5"/>
  <c r="VI6" i="5"/>
  <c r="VI7" i="5"/>
  <c r="VI8" i="5"/>
  <c r="VI9" i="5"/>
  <c r="VI10" i="5"/>
  <c r="VI11" i="5"/>
  <c r="VI12" i="5"/>
  <c r="VI13" i="5"/>
  <c r="VI14" i="5"/>
  <c r="VI15" i="5"/>
  <c r="VI16" i="5"/>
  <c r="VI17" i="5"/>
  <c r="VI18" i="5"/>
  <c r="VI19" i="5"/>
  <c r="VI20" i="5"/>
  <c r="VI21" i="5"/>
  <c r="VI22" i="5"/>
  <c r="VI23" i="5"/>
  <c r="VI24" i="5"/>
  <c r="VI25" i="5"/>
  <c r="VH26" i="5"/>
  <c r="VI26" i="5"/>
  <c r="VH27" i="5"/>
  <c r="VI27" i="5"/>
  <c r="VH28" i="5"/>
  <c r="VI28" i="5"/>
  <c r="VH29" i="5"/>
  <c r="VI29" i="5"/>
  <c r="VH30" i="5"/>
  <c r="VI30" i="5"/>
  <c r="VH31" i="5"/>
  <c r="VI31" i="5"/>
  <c r="VH32" i="5"/>
  <c r="VI32" i="5"/>
  <c r="VH33" i="5"/>
  <c r="VI33" i="5"/>
  <c r="VH34" i="5"/>
  <c r="VI34" i="5"/>
  <c r="VH35" i="5"/>
  <c r="VI35" i="5"/>
  <c r="VH36" i="5"/>
  <c r="VI36" i="5"/>
  <c r="VH37" i="5"/>
  <c r="VI37" i="5"/>
  <c r="VH38" i="5"/>
  <c r="VI38" i="5"/>
  <c r="VH39" i="5"/>
  <c r="VI39" i="5"/>
  <c r="VH40" i="5"/>
  <c r="VI40" i="5"/>
  <c r="VH41" i="5"/>
  <c r="VI41" i="5"/>
  <c r="VH42" i="5"/>
  <c r="VI42" i="5"/>
  <c r="NI4" i="19" l="1"/>
  <c r="NH4" i="19"/>
  <c r="NG4" i="19"/>
  <c r="NF4" i="19"/>
  <c r="VK4" i="19" l="1"/>
  <c r="VK5" i="19"/>
  <c r="VK6" i="19"/>
  <c r="VK7" i="19"/>
  <c r="VK8" i="19"/>
  <c r="VK9" i="19"/>
  <c r="VK10" i="19"/>
  <c r="VK11" i="19"/>
  <c r="VK12" i="19"/>
  <c r="VK13" i="19"/>
  <c r="VK14" i="19"/>
  <c r="VK15" i="19"/>
  <c r="VK16" i="19"/>
  <c r="VK17" i="19"/>
  <c r="VK18" i="19"/>
  <c r="VK19" i="19"/>
  <c r="VK20" i="19"/>
  <c r="VK21" i="19"/>
  <c r="VK22" i="19"/>
  <c r="VK23" i="19"/>
  <c r="VK24" i="19"/>
  <c r="VK25" i="19"/>
  <c r="VJ4" i="19"/>
  <c r="VJ5" i="19"/>
  <c r="VJ6" i="19"/>
  <c r="VJ7" i="19"/>
  <c r="VJ8" i="19"/>
  <c r="VJ9" i="19"/>
  <c r="VJ10" i="19"/>
  <c r="VJ11" i="19"/>
  <c r="VJ12" i="19"/>
  <c r="VJ13" i="19"/>
  <c r="VJ14" i="19"/>
  <c r="VJ15" i="19"/>
  <c r="VJ16" i="19"/>
  <c r="VJ17" i="19"/>
  <c r="VJ18" i="19"/>
  <c r="VJ19" i="19"/>
  <c r="VJ20" i="19"/>
  <c r="VJ21" i="19"/>
  <c r="VJ22" i="19"/>
  <c r="VJ23" i="19"/>
  <c r="VJ24" i="19"/>
  <c r="VJ25" i="19"/>
  <c r="VJ3" i="19"/>
  <c r="VH4" i="19"/>
  <c r="VH3" i="19"/>
  <c r="VJ11" i="5"/>
  <c r="VJ13" i="5"/>
  <c r="VJ14" i="5"/>
  <c r="VJ15" i="5"/>
  <c r="VJ16" i="5"/>
  <c r="VJ21" i="5"/>
  <c r="VJ27" i="5"/>
  <c r="VJ32" i="5"/>
  <c r="VJ5" i="5"/>
  <c r="VJ7" i="5"/>
  <c r="VJ8" i="5"/>
  <c r="VJ9" i="5"/>
  <c r="VJ23" i="5"/>
  <c r="VJ24" i="5"/>
  <c r="VJ25" i="5"/>
  <c r="VJ26" i="5"/>
  <c r="VJ31" i="5"/>
  <c r="VJ35" i="5"/>
  <c r="VJ36" i="5"/>
  <c r="VJ40" i="5"/>
  <c r="VJ12" i="5"/>
  <c r="VJ17" i="5"/>
  <c r="VJ22" i="5"/>
  <c r="VJ30" i="5"/>
  <c r="VJ37" i="5"/>
  <c r="VJ38" i="5"/>
  <c r="VJ41" i="5"/>
  <c r="VJ42" i="5"/>
  <c r="VJ28" i="5"/>
  <c r="VJ29" i="5"/>
  <c r="VJ3" i="5"/>
  <c r="VJ34" i="5"/>
  <c r="VJ33" i="5"/>
  <c r="VJ39" i="5"/>
  <c r="VJ18" i="5"/>
  <c r="VJ19" i="5"/>
  <c r="VJ20" i="5"/>
  <c r="VJ6" i="5"/>
  <c r="VJ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<sst xmlns="http://schemas.openxmlformats.org/spreadsheetml/2006/main" count="7327" uniqueCount="1533">
  <si>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</si>
  <si>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</si>
  <si>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</si>
  <si>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</si>
  <si>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</si>
  <si>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</si>
  <si>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</si>
  <si>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</si>
  <si>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</si>
  <si>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</si>
  <si>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</si>
  <si>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</si>
  <si>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</si>
  <si>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</si>
  <si>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</si>
  <si>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</si>
  <si>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</si>
  <si>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</si>
  <si>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</si>
  <si>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</si>
  <si>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</si>
  <si>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</si>
  <si>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</si>
  <si>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</si>
  <si>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</si>
  <si>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</si>
  <si>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</si>
  <si>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</si>
  <si>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</si>
  <si>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</si>
  <si>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</si>
  <si>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</si>
  <si>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</si>
  <si>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</si>
  <si>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</si>
  <si>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</si>
  <si>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</si>
  <si>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</si>
  <si>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</si>
  <si>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</si>
  <si>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</si>
  <si>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</si>
  <si>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</si>
  <si>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</si>
  <si>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</si>
  <si>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</si>
  <si>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</si>
  <si>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</si>
  <si>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</si>
  <si>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</si>
  <si>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</si>
  <si>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</si>
  <si>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</si>
  <si>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</si>
  <si>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</si>
  <si>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</si>
  <si>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</si>
  <si>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</si>
  <si>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</si>
  <si>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</si>
  <si>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</si>
  <si>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</si>
  <si>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</si>
  <si>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</si>
  <si>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</si>
  <si>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</si>
  <si>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</si>
  <si>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</si>
  <si>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</si>
  <si>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</si>
  <si>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</si>
  <si>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</si>
  <si>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</si>
  <si>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</si>
  <si>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</si>
  <si>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</si>
  <si>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</si>
  <si>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</si>
  <si>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</si>
  <si>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</si>
  <si>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</si>
  <si>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</si>
  <si>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</si>
  <si>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</si>
  <si>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</si>
  <si>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</si>
  <si>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</si>
  <si>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</si>
  <si>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</si>
  <si>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</si>
  <si>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</si>
  <si>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</si>
  <si>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</si>
  <si>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</si>
  <si>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</si>
  <si>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</si>
  <si>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</si>
  <si>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</si>
  <si>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</si>
  <si>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</si>
  <si>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</si>
  <si>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</si>
  <si>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</si>
  <si>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</si>
  <si>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</si>
  <si>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</si>
  <si>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</si>
  <si>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</si>
  <si>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</si>
  <si>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</si>
  <si>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</si>
  <si>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</si>
  <si>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</si>
  <si>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</si>
  <si>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</si>
  <si>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</si>
  <si>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</si>
  <si>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</si>
  <si>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</si>
  <si>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</si>
  <si>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</si>
  <si>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</si>
  <si>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</si>
  <si>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</si>
  <si>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</si>
  <si>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</si>
  <si>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</si>
  <si>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</si>
  <si>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</si>
  <si>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</si>
  <si>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</si>
  <si>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</si>
  <si>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</si>
  <si>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</si>
  <si>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</si>
  <si>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</si>
  <si>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</si>
  <si>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</si>
  <si>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</si>
  <si>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</si>
  <si>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</si>
  <si>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</si>
  <si>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</si>
  <si>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</si>
  <si>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</si>
  <si>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</si>
  <si>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</si>
  <si>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</si>
  <si>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</si>
  <si>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</si>
  <si>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</si>
  <si>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</si>
  <si>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</si>
  <si>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</si>
  <si>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</si>
  <si>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</si>
  <si>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</si>
  <si>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</si>
  <si>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</si>
  <si>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</si>
  <si>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</si>
  <si>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</si>
  <si>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</si>
  <si>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</si>
  <si>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</si>
  <si>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</si>
  <si>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</si>
  <si>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</si>
  <si>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</si>
  <si>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</si>
  <si>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</si>
  <si>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</si>
  <si>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</si>
  <si>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</si>
  <si>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</si>
  <si>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</si>
  <si>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</si>
  <si>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</si>
  <si>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</si>
  <si>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</si>
  <si>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</si>
  <si>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</si>
  <si>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</si>
  <si>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</si>
  <si>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</si>
  <si>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</si>
  <si>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</si>
  <si>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</si>
  <si>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</si>
  <si>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</si>
  <si>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</si>
  <si>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</si>
  <si>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</si>
  <si>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</si>
  <si>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</si>
  <si>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</si>
  <si>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</si>
  <si>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</si>
  <si>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</si>
  <si>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</si>
  <si>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</si>
  <si>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</si>
  <si>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</si>
  <si>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</si>
  <si>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</si>
  <si>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</si>
  <si>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</si>
  <si>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</si>
  <si>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</si>
  <si>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</si>
  <si>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</si>
  <si>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</si>
  <si>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</si>
  <si>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</si>
  <si>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</si>
  <si>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</si>
  <si>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</si>
  <si>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</si>
  <si>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</si>
  <si>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</si>
  <si>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</si>
  <si>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</si>
  <si>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</si>
  <si>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</si>
  <si>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</si>
  <si>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</si>
  <si>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</si>
  <si>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</si>
  <si>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</si>
  <si>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</si>
  <si>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</si>
  <si>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</si>
  <si>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</si>
  <si>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</si>
  <si>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</si>
  <si>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</si>
  <si>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</si>
  <si>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</si>
  <si>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</si>
  <si>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</si>
  <si>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</si>
  <si>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</si>
  <si>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</si>
  <si>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</si>
  <si>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</si>
  <si>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</si>
  <si>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</si>
  <si>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</si>
  <si>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</si>
  <si>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</si>
  <si>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</si>
  <si>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</si>
  <si>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</si>
  <si>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</si>
  <si>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</si>
  <si>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</si>
  <si>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</si>
  <si>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</si>
  <si>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</si>
  <si>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</si>
  <si>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</si>
  <si>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</si>
  <si>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</si>
  <si>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</si>
  <si>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</si>
  <si>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</si>
  <si>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</si>
  <si>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</si>
  <si>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</si>
  <si>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</si>
  <si>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</si>
  <si>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</si>
  <si>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</si>
  <si>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</si>
  <si>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</si>
  <si>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</si>
  <si>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</si>
  <si>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</si>
  <si>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</si>
  <si>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</si>
  <si>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</si>
  <si>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</si>
  <si>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</si>
  <si>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</si>
  <si>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</si>
  <si>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</si>
  <si>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</si>
  <si>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</si>
  <si>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</si>
  <si>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</si>
  <si>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</si>
  <si>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</si>
  <si>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</si>
  <si>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</si>
  <si>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</si>
  <si>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</si>
  <si>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</si>
  <si>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</si>
  <si>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</si>
  <si>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</si>
  <si>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</si>
  <si>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</si>
  <si>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</si>
  <si>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</si>
  <si>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</si>
  <si>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</si>
  <si>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</si>
  <si>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</si>
  <si>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</si>
  <si>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</si>
  <si>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</si>
  <si>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</si>
  <si>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</si>
  <si>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</si>
  <si>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</si>
  <si>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</si>
  <si>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</si>
  <si>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</si>
  <si>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</si>
  <si>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</si>
  <si>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</si>
  <si>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</si>
  <si>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</si>
  <si>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</si>
  <si>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</si>
  <si>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</si>
  <si>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</si>
  <si>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</si>
  <si>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</si>
  <si>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</si>
  <si>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</si>
  <si>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</si>
  <si>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</si>
  <si>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</si>
  <si>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</si>
  <si>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</si>
  <si>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</si>
  <si>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</si>
  <si>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</si>
  <si>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</si>
  <si>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</si>
  <si>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</si>
  <si>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</si>
  <si>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</si>
  <si>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</si>
  <si>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</si>
  <si>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</si>
  <si>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</si>
  <si>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</si>
  <si>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</si>
  <si>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</si>
  <si>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</si>
  <si>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</si>
  <si>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</si>
  <si>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</si>
  <si>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</si>
  <si>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</si>
  <si>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</si>
  <si>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</si>
  <si>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</si>
  <si>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</si>
  <si>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</si>
  <si>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</si>
  <si>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</si>
  <si>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</si>
  <si>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</si>
  <si>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</si>
  <si>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</si>
  <si>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</si>
  <si>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</si>
  <si>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</si>
  <si>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</si>
  <si>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</si>
  <si>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</si>
  <si>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</si>
  <si>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</si>
  <si>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</si>
  <si>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</si>
  <si>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</si>
  <si>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</si>
  <si>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</si>
  <si>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</si>
  <si>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</si>
  <si>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</si>
  <si>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</si>
  <si>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</si>
  <si>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</si>
  <si>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</si>
  <si>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</si>
  <si>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</si>
  <si>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</si>
  <si>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</si>
  <si>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</si>
  <si>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</si>
  <si>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</si>
  <si>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</si>
  <si>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</si>
  <si>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</si>
  <si>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</si>
  <si>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</si>
  <si>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</si>
  <si>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</si>
  <si>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</si>
  <si>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</si>
  <si>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</si>
  <si>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</si>
  <si>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</si>
  <si>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</si>
  <si>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</si>
  <si>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</si>
  <si>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</si>
  <si>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</si>
  <si>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</si>
  <si>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</si>
  <si>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</si>
  <si>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</si>
  <si>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</si>
  <si>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</si>
  <si>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</si>
  <si>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</si>
  <si>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</si>
  <si>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</si>
  <si>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</si>
  <si>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</si>
  <si>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</si>
  <si>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</si>
  <si>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</si>
  <si>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</si>
  <si>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</si>
  <si>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</si>
  <si>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</si>
  <si>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</si>
  <si>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</si>
  <si>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</si>
  <si>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</si>
  <si>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</si>
  <si>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</si>
  <si>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</si>
  <si>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</si>
  <si>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</si>
  <si>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</si>
  <si>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</si>
  <si>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</si>
  <si>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</si>
  <si>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</si>
  <si>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</si>
  <si>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</si>
  <si>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</si>
  <si>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</si>
  <si>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</si>
  <si>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</si>
  <si>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</si>
  <si>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</si>
  <si>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</si>
  <si>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</si>
  <si>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</si>
  <si>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</si>
  <si>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</si>
  <si>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</si>
  <si>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</si>
  <si>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</si>
  <si>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</si>
  <si>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</si>
  <si>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</si>
  <si>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</si>
  <si>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</si>
  <si>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</si>
  <si>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</si>
  <si>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</si>
  <si>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</si>
  <si>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</si>
  <si>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</si>
  <si>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</si>
  <si>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</si>
  <si>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</si>
  <si>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</si>
  <si>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</si>
  <si>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</si>
  <si>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</si>
  <si>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</si>
  <si>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</si>
  <si>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</si>
  <si>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</si>
  <si>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</si>
  <si>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</si>
  <si>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</si>
  <si>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</si>
  <si>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</si>
  <si>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</si>
  <si>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</si>
  <si>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</si>
  <si>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</si>
  <si>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</si>
  <si>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</si>
  <si>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</si>
  <si>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</si>
  <si>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</si>
  <si>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</si>
  <si>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</si>
  <si>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</si>
  <si>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</si>
  <si>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</si>
  <si>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</si>
  <si>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</si>
  <si>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</si>
  <si>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</si>
  <si>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</si>
  <si>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</si>
  <si>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</si>
  <si>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</si>
  <si>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</si>
  <si>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</si>
  <si>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</si>
  <si>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</si>
  <si>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</si>
  <si>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</si>
  <si>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</si>
  <si>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</si>
  <si>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</si>
  <si>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</si>
  <si>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</si>
  <si>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</si>
  <si>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</si>
  <si>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</si>
  <si>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</si>
  <si>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</si>
  <si>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</si>
  <si>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</si>
  <si>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</si>
  <si>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</si>
  <si>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</si>
  <si>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</si>
  <si>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</si>
  <si>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</si>
  <si>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</si>
  <si>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</si>
  <si>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</si>
  <si>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</si>
  <si>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</si>
  <si>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</si>
  <si>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</si>
  <si>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</si>
  <si>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</si>
  <si>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</si>
  <si>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</si>
  <si>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</si>
  <si>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</si>
  <si>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</si>
  <si>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</si>
  <si>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</si>
  <si>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</si>
  <si>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</si>
  <si>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</si>
  <si>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</si>
  <si>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</si>
  <si>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</si>
  <si>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</si>
  <si>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</si>
  <si>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</si>
  <si>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</si>
  <si>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</si>
  <si>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</si>
  <si>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</si>
  <si>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</si>
  <si>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</si>
  <si>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</si>
  <si>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</si>
  <si>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</si>
  <si>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</si>
  <si>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</si>
  <si>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</si>
  <si>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</si>
  <si>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</si>
  <si>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</si>
  <si>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</si>
  <si>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</si>
  <si>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</si>
  <si>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</si>
  <si>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</si>
  <si>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</si>
  <si>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</si>
  <si>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</si>
  <si>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</si>
  <si>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</si>
  <si>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</si>
  <si>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</si>
  <si>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</si>
  <si>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</si>
  <si>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</si>
  <si>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</si>
  <si>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</si>
  <si>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</si>
  <si>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</si>
  <si>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</si>
  <si>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</si>
  <si>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</si>
  <si>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</si>
  <si>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</si>
  <si>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</si>
  <si>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</si>
  <si>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</si>
  <si>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</si>
  <si>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</si>
  <si>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</si>
  <si>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</si>
  <si>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</si>
  <si>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</si>
  <si>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</si>
  <si>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</si>
  <si>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</si>
  <si>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</si>
  <si>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</si>
  <si>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</si>
  <si>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</si>
  <si>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</si>
  <si>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</si>
  <si>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</si>
  <si>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</si>
  <si>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</si>
  <si>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</si>
  <si>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</si>
  <si>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</si>
  <si>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</si>
  <si>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</si>
  <si>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</si>
  <si>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</si>
  <si>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</si>
  <si>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</si>
  <si>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</si>
  <si>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</si>
  <si>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</si>
  <si>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</si>
  <si>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</si>
  <si>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</si>
  <si>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</si>
  <si>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</si>
  <si>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</si>
  <si>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</si>
  <si>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</si>
  <si>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</si>
  <si>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</si>
  <si>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</si>
  <si>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</si>
  <si>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</si>
  <si>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</si>
  <si>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</si>
  <si>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</si>
  <si>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</si>
  <si>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</si>
  <si>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</si>
  <si>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</si>
  <si>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</si>
  <si>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</si>
  <si>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</si>
  <si>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</si>
  <si>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</si>
  <si>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</si>
  <si>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</si>
  <si>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</si>
  <si>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</si>
  <si>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</si>
  <si>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</si>
  <si>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</si>
  <si>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</si>
  <si>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</si>
  <si>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</si>
  <si>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</si>
  <si>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</si>
  <si>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</si>
  <si>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</si>
  <si>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</si>
  <si>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</si>
  <si>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</si>
  <si>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</si>
  <si>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</si>
  <si>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</si>
  <si>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</si>
  <si>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</si>
  <si>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</si>
  <si>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</si>
  <si>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</si>
  <si>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</si>
  <si>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</si>
  <si>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</si>
  <si>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</si>
  <si>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</si>
  <si>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</si>
  <si>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</si>
  <si>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</si>
  <si>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</si>
  <si>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</si>
  <si>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</si>
  <si>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</si>
  <si>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</si>
  <si>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</si>
  <si>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</si>
  <si>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</si>
  <si>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</si>
  <si>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</si>
  <si>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</si>
  <si>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</si>
  <si>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</si>
  <si>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</si>
  <si>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</si>
  <si>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</si>
  <si>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</si>
  <si>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</si>
  <si>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</si>
  <si>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</si>
  <si>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</si>
  <si>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</si>
  <si>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</si>
  <si>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</si>
  <si>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</si>
  <si>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</si>
  <si>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</si>
  <si>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</si>
  <si>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</si>
  <si>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</si>
  <si>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</si>
  <si>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</si>
  <si>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</si>
  <si>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</si>
  <si>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</si>
  <si>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</si>
  <si>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</si>
  <si>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</si>
  <si>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</si>
  <si>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</si>
  <si>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</si>
  <si>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</si>
  <si>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</si>
  <si>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</si>
  <si>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</si>
  <si>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</si>
  <si>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</si>
  <si>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</si>
  <si>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</si>
  <si>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</si>
  <si>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</si>
  <si>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</si>
  <si>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</si>
  <si>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</si>
  <si>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</si>
  <si>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</si>
  <si>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</si>
  <si>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</si>
  <si>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</si>
  <si>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</si>
  <si>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</si>
  <si>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</si>
  <si>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</si>
  <si>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</si>
  <si>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</si>
  <si>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</si>
  <si>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</si>
  <si>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</si>
  <si>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</si>
  <si>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</si>
  <si>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</si>
  <si>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</si>
  <si>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</si>
  <si>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</si>
  <si>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</si>
  <si>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</si>
  <si>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</si>
  <si>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</si>
  <si>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</si>
  <si>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</si>
  <si>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</si>
  <si>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</si>
  <si>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</si>
  <si>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</si>
  <si>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</si>
  <si>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</si>
  <si>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</si>
  <si>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</si>
  <si>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</si>
  <si>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</si>
  <si>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</si>
  <si>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</si>
  <si>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</si>
  <si>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</si>
  <si>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</si>
  <si>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</si>
  <si>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</si>
  <si>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</si>
  <si>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</si>
  <si>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</si>
  <si>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</si>
  <si>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</si>
  <si>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</si>
  <si>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</si>
  <si>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</si>
  <si>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</si>
  <si>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</si>
  <si>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</si>
  <si>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</si>
  <si>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</si>
  <si>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</si>
  <si>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</si>
  <si>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</si>
  <si>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</si>
  <si>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</si>
  <si>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</si>
  <si>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</si>
  <si>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</si>
  <si>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</si>
  <si>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</si>
  <si>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</si>
  <si>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</si>
  <si>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</si>
  <si>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</si>
  <si>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</si>
  <si>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</si>
  <si>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</si>
  <si>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</si>
  <si>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</si>
  <si>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</si>
  <si>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</si>
  <si>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</si>
  <si>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</si>
  <si>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</si>
  <si>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</si>
  <si>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</si>
  <si>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</si>
  <si>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</si>
  <si>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</si>
  <si>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</si>
  <si>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</si>
  <si>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</si>
  <si>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</si>
  <si>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</si>
  <si>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</si>
  <si>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</si>
  <si>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</si>
  <si>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</si>
  <si>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</si>
  <si>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</si>
  <si>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</si>
  <si>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</si>
  <si>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</si>
  <si>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</si>
  <si>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</si>
  <si>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</si>
  <si>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</si>
  <si>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</si>
  <si>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</si>
  <si>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</si>
  <si>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</si>
  <si>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</si>
  <si>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</si>
  <si>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</si>
  <si>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</si>
  <si>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</si>
  <si>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</si>
  <si>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</si>
  <si>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</si>
  <si>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</si>
  <si>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</si>
  <si>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</si>
  <si>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</si>
  <si>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</si>
  <si>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</si>
  <si>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</si>
  <si>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</si>
  <si>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</si>
  <si>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</si>
  <si>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</si>
  <si>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</si>
  <si>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</si>
  <si>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</si>
  <si>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</si>
  <si>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</si>
  <si>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</si>
  <si>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</si>
  <si>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</si>
  <si>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</si>
  <si>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</si>
  <si>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</si>
  <si>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</si>
  <si>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</si>
  <si>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</si>
  <si>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</si>
  <si>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</si>
  <si>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</si>
  <si>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</si>
  <si>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</si>
  <si>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</si>
  <si>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</si>
  <si>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</si>
  <si>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</si>
  <si>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</si>
  <si>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</si>
  <si>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</si>
  <si>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</si>
  <si>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</si>
  <si>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</si>
  <si>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</si>
  <si>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</si>
  <si>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</si>
  <si>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</si>
  <si>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</si>
  <si>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</si>
  <si>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</si>
  <si>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</si>
  <si>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</si>
  <si>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</si>
  <si>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</si>
  <si>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</si>
  <si>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</si>
  <si>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</si>
  <si>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</si>
  <si>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</si>
  <si>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</si>
  <si>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</si>
  <si>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</si>
  <si>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</si>
  <si>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</si>
  <si>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</si>
  <si>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</si>
  <si>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</si>
  <si>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</si>
  <si>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</si>
  <si>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</si>
  <si>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</si>
  <si>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</si>
  <si>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</si>
  <si>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</si>
  <si>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</si>
  <si>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</si>
  <si>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</si>
  <si>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</si>
  <si>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</si>
  <si>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</si>
  <si>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</si>
  <si>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</si>
  <si>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</si>
  <si>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</si>
  <si>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</si>
  <si>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</si>
  <si>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</si>
  <si>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</si>
  <si>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</si>
  <si>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</si>
  <si>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</si>
  <si>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</si>
  <si>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</si>
  <si>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</si>
  <si>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</si>
  <si>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</si>
  <si>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</si>
  <si>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</si>
  <si>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</si>
  <si>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</si>
  <si>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</si>
  <si>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</si>
  <si>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</si>
  <si>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</si>
  <si>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</si>
  <si>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</si>
  <si>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</si>
  <si>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</si>
  <si>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</si>
  <si>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</si>
  <si>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</si>
  <si>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</si>
  <si>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</si>
  <si>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</si>
  <si>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</si>
  <si>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</si>
  <si>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</si>
  <si>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</si>
  <si>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</si>
  <si>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</si>
  <si>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</si>
  <si>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</si>
  <si>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</si>
  <si>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</si>
  <si>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</si>
  <si>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</si>
  <si>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</si>
  <si>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</si>
  <si>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</si>
  <si>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</si>
  <si>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</si>
  <si>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</si>
  <si>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</si>
  <si>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</si>
  <si>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</si>
  <si>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</si>
  <si>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</si>
  <si>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</si>
  <si>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</si>
  <si>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</si>
  <si>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</si>
  <si>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</si>
  <si>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</si>
  <si>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</si>
  <si>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</si>
  <si>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</si>
  <si>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</si>
  <si>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</si>
  <si>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</si>
  <si>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</si>
  <si>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</si>
  <si>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</si>
  <si>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</si>
  <si>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</si>
  <si>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</si>
  <si>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</si>
  <si>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</si>
  <si>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</si>
  <si>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</si>
  <si>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</si>
  <si>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</si>
  <si>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</si>
  <si>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</si>
  <si>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</si>
  <si>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</si>
  <si>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</si>
  <si>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</si>
  <si>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</si>
  <si>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</si>
  <si>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</si>
  <si>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</si>
  <si>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</si>
  <si>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</si>
  <si>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</si>
  <si>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</si>
  <si>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</si>
  <si>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</si>
  <si>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</si>
  <si>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</si>
  <si>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</si>
  <si>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</si>
  <si>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</si>
  <si>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</si>
  <si>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</si>
  <si>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</si>
  <si>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</si>
  <si>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</si>
  <si>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</si>
  <si>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</si>
  <si>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</si>
  <si>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</si>
  <si>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</si>
  <si>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</si>
  <si>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</si>
  <si>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</si>
  <si>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</si>
  <si>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</si>
  <si>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</si>
  <si>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</si>
  <si>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</si>
  <si>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</si>
  <si>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</si>
  <si>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</si>
  <si>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</si>
  <si>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</si>
  <si>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</si>
  <si>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</si>
  <si>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</si>
  <si>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</si>
  <si>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</si>
  <si>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</si>
  <si>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</si>
  <si>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</si>
  <si>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</si>
  <si>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</si>
  <si>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</si>
  <si>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</si>
  <si>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</si>
  <si>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</si>
  <si>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</si>
  <si>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</si>
  <si>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</si>
  <si>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</si>
  <si>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</si>
  <si>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</si>
  <si>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</si>
  <si>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</si>
  <si>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</si>
  <si>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</si>
  <si>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</si>
  <si>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</si>
  <si>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</si>
  <si>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</si>
  <si>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</si>
  <si>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</si>
  <si>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</si>
  <si>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</si>
  <si>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</si>
  <si>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</si>
  <si>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</si>
  <si>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</si>
  <si>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</si>
  <si>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</si>
  <si>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</si>
  <si>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</si>
  <si>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</si>
  <si>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</si>
  <si>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</si>
  <si>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</si>
  <si>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</si>
  <si>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</si>
  <si>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</si>
  <si>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</si>
  <si>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</si>
  <si>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</si>
  <si>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</si>
  <si>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</si>
  <si>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</si>
  <si>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</si>
  <si>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</si>
  <si>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</si>
  <si>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</si>
  <si>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</si>
  <si>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</si>
  <si>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</si>
  <si>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</si>
  <si>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</si>
  <si>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</si>
  <si>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</si>
  <si>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</si>
  <si>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</si>
  <si>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</si>
  <si>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</si>
  <si>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</si>
  <si>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</si>
  <si>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</si>
  <si>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</si>
  <si>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</si>
  <si>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</si>
  <si>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</si>
  <si>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</si>
  <si>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</si>
  <si>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</si>
  <si>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</si>
  <si>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</si>
  <si>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</si>
  <si>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</si>
  <si>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</si>
  <si>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</si>
  <si>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</si>
  <si>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</si>
  <si>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</si>
  <si>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</si>
  <si>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</si>
  <si>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</si>
  <si>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</si>
  <si>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</si>
  <si>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</si>
  <si>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</si>
  <si>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</si>
  <si>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</si>
  <si>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</si>
  <si>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</si>
  <si>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</si>
  <si>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</si>
  <si>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</si>
  <si>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</si>
  <si>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</si>
  <si>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</si>
  <si>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</si>
  <si>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</si>
  <si>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</si>
  <si>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</si>
  <si>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</si>
  <si>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</si>
  <si>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</si>
  <si>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</si>
  <si>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</si>
  <si>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</si>
  <si>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</si>
  <si>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</si>
  <si>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</si>
  <si>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</si>
  <si>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</si>
  <si>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</si>
  <si>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</si>
  <si>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</si>
  <si>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</si>
  <si>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</si>
  <si>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</si>
  <si>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</si>
  <si>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</si>
  <si>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</si>
  <si>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</si>
  <si>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</si>
  <si>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</si>
  <si>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</si>
  <si>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</si>
  <si>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</si>
  <si>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</si>
  <si>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</si>
  <si>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</si>
  <si>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</si>
  <si>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</si>
  <si>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</si>
  <si>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</si>
  <si>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</si>
  <si>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</si>
  <si>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</si>
  <si>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</si>
  <si>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</si>
  <si>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</si>
  <si>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</si>
  <si>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</si>
  <si>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</si>
  <si>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</si>
  <si>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</si>
  <si>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</si>
  <si>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</si>
  <si>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</si>
  <si>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</si>
  <si>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</si>
  <si>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</si>
  <si>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</si>
  <si>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</si>
  <si>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</si>
  <si>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</si>
  <si>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</si>
  <si>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</si>
  <si>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</si>
  <si>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</si>
  <si>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</si>
  <si>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</si>
  <si>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</si>
  <si>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</si>
  <si>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</si>
  <si>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</si>
  <si>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</si>
  <si>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</si>
  <si>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</si>
  <si>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</si>
  <si>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</si>
  <si>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</si>
  <si>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</si>
  <si>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</si>
  <si>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</si>
  <si>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</si>
  <si>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</si>
  <si>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</si>
  <si>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</si>
  <si>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</si>
  <si>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</si>
  <si>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</si>
  <si>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</si>
  <si>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</si>
  <si>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</si>
  <si>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</si>
  <si>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</si>
  <si>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</si>
  <si>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</si>
  <si>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</si>
  <si>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</si>
  <si>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</si>
  <si>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</si>
  <si>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</si>
  <si>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</si>
  <si>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</si>
  <si>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</si>
  <si>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</si>
  <si>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</si>
  <si>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</si>
  <si>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</si>
  <si>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</si>
  <si>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</si>
  <si>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</si>
  <si>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</si>
  <si>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</si>
  <si>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</si>
  <si>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</si>
  <si>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</si>
  <si>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</si>
  <si>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</si>
  <si>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</si>
  <si>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</si>
  <si>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</si>
  <si>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</si>
  <si>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</si>
  <si>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</si>
  <si>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</si>
  <si>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</si>
  <si>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</si>
  <si>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</si>
  <si>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</si>
  <si>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</si>
  <si>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</si>
  <si>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</si>
  <si>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</si>
  <si>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</si>
  <si>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</si>
  <si>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</si>
  <si>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</si>
  <si>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</si>
  <si>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</si>
  <si>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</si>
  <si>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</si>
  <si>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</si>
  <si>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</si>
  <si>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</si>
  <si>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</si>
  <si>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</si>
  <si>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</si>
  <si>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</si>
  <si>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</si>
  <si>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</si>
  <si>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</si>
  <si>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</si>
  <si>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</si>
  <si>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</si>
  <si>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</si>
  <si>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</si>
  <si>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</si>
  <si>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</si>
  <si>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</si>
  <si>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</si>
  <si>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</si>
  <si>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</si>
  <si>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</si>
  <si>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</si>
  <si>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</si>
  <si>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</si>
  <si>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</si>
  <si>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</si>
  <si>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</si>
  <si>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</si>
  <si>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</si>
  <si>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</si>
  <si>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</si>
  <si>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</si>
  <si>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</si>
  <si>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</si>
  <si>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</si>
  <si>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</si>
  <si>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</si>
  <si>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</si>
  <si>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</si>
  <si>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</si>
  <si>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</si>
  <si>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</si>
  <si>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</si>
  <si>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</si>
  <si>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</si>
  <si>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</si>
  <si>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</si>
  <si>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</si>
  <si>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</si>
  <si>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</si>
  <si>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</si>
  <si>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</si>
  <si>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</si>
  <si>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</si>
  <si>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</si>
  <si>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</si>
  <si>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</si>
  <si>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</si>
  <si>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</si>
  <si>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</si>
  <si>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</si>
  <si>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</si>
  <si>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</si>
  <si>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</si>
  <si>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</si>
  <si>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</si>
  <si>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</si>
  <si>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</si>
  <si>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</si>
  <si>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</si>
  <si>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</si>
  <si>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</si>
  <si>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</si>
  <si>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</si>
  <si>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</si>
  <si>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</si>
  <si>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</si>
  <si>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</si>
  <si>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</si>
  <si>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</si>
  <si>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</si>
  <si>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</si>
  <si>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</si>
  <si>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</si>
  <si>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</si>
  <si>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</si>
  <si>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</si>
  <si>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</si>
  <si>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</si>
  <si>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</si>
  <si>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</si>
  <si>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</si>
  <si>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</si>
  <si>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</si>
  <si>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</si>
  <si>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</si>
  <si>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</si>
  <si>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</si>
  <si>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</si>
  <si>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</si>
  <si>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</si>
  <si>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</si>
  <si>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</si>
  <si>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</si>
  <si>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</si>
  <si>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</si>
  <si>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</si>
  <si>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</si>
  <si>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</si>
  <si>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</si>
  <si>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</si>
  <si>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</si>
  <si>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</si>
  <si>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</si>
  <si>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</si>
  <si>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</si>
  <si>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</si>
  <si>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</si>
  <si>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</si>
  <si>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</si>
  <si>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</si>
  <si>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</si>
  <si>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</si>
  <si>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</si>
  <si>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</si>
  <si>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</si>
  <si>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</si>
  <si>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</si>
  <si>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</si>
  <si>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</si>
  <si>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</si>
  <si>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</si>
  <si>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</si>
  <si>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</si>
  <si>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</si>
  <si>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</si>
  <si>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</si>
  <si>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</si>
  <si>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</si>
  <si>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</si>
  <si>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</si>
  <si>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</si>
  <si>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</si>
  <si>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</si>
  <si>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</si>
  <si>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</si>
  <si>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</si>
  <si>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</si>
  <si>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</si>
  <si>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</si>
  <si>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</si>
  <si>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</si>
  <si>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</si>
  <si>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</si>
  <si>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</si>
  <si>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</si>
  <si>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</si>
  <si>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</si>
  <si>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</si>
  <si>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</si>
  <si>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</si>
  <si>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</si>
  <si>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</si>
  <si>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</si>
  <si>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</si>
  <si>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</si>
  <si>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</si>
  <si>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</si>
  <si>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</si>
  <si>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</si>
  <si>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</si>
  <si>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</si>
  <si>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</si>
  <si>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</si>
  <si>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</si>
  <si>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</si>
  <si>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</si>
  <si>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</si>
  <si>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</si>
  <si>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</si>
  <si>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</si>
  <si>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</si>
  <si>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</si>
  <si>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</si>
  <si>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</si>
  <si>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</si>
  <si>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</si>
  <si>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</si>
  <si>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</si>
  <si>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</si>
  <si>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</si>
  <si>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</si>
  <si>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</si>
  <si>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</si>
  <si>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</si>
  <si>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</si>
  <si>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</si>
  <si>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</si>
  <si>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</si>
  <si>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</si>
  <si>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</si>
  <si>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</si>
  <si>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</si>
  <si>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</si>
  <si>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</si>
  <si>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</si>
  <si>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</si>
  <si>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</si>
  <si>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</si>
  <si>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</si>
  <si>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</si>
  <si>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</si>
  <si>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</si>
  <si>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</si>
  <si>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</si>
  <si>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</si>
  <si>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</si>
  <si>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</si>
  <si>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</si>
  <si>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</si>
  <si>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</si>
  <si>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</si>
  <si>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</si>
  <si>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</si>
  <si>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</si>
  <si>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</si>
  <si>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</si>
  <si>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</si>
  <si>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</si>
  <si>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</si>
  <si>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31/07/2026</t>
  </si>
  <si>
    <t>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</si>
</sst>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166" fontId="16" fillId="0" borderId="19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77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rgb="FFA9D08E"/>
          <bgColor rgb="FF000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VG43" totalsRowShown="0" headerRowDxfId="1173" dataDxfId="1171" headerRowBorderDxfId="1172" tableBorderDxfId="1170">
  <autoFilter ref="A2:VG43" xr:uid="{8E8B99F4-2AB8-4380-B343-3A5B5107DA03}">
    <filterColumn colId="1">
      <colorFilter dxfId="590"/>
    </filterColumn>
  </autoFilter>
  <sortState xmlns:xlrd2="http://schemas.microsoft.com/office/spreadsheetml/2017/richdata2" ref="A3:QC42">
    <sortCondition sortBy="cellColor" ref="B2:B42" dxfId="589"/>
  </sortState>
  <tableColumns count="579">
    <tableColumn id="1" xr3:uid="{07E823E0-3063-4A20-BF8E-1600D47326A7}" name="UFV 1" dataDxfId="1169"/>
    <tableColumn id="2" xr3:uid="{324E5F09-EC30-4641-B65E-7FB2AD36BA2F}" name="UFV 2" dataDxfId="1168"/>
    <tableColumn id="3" xr3:uid="{F056A317-8EBD-423F-AED9-06CA7AEF7F5E}" name="01/01/2025" dataDxfId="1167"/>
    <tableColumn id="4" xr3:uid="{E7F2E2F0-7E6A-45A0-BCD7-A3E0676A0DCC}" name="02/01/2025" dataDxfId="1166"/>
    <tableColumn id="5" xr3:uid="{C19E3DBA-8A10-44B5-90D8-DA73C6D7AC7F}" name="03/01/2025" dataDxfId="1165"/>
    <tableColumn id="6" xr3:uid="{27D38549-1558-4D0B-9B3A-CD6DA3E0D010}" name="04/01/2025" dataDxfId="1164"/>
    <tableColumn id="7" xr3:uid="{FF51A0DF-1445-4051-AA23-CDB4F85DE680}" name="05/01/2025" dataDxfId="1163"/>
    <tableColumn id="8" xr3:uid="{9D82DFDF-9084-48D9-907E-CE5CD6C7E5BD}" name="06/01/2025" dataDxfId="1162"/>
    <tableColumn id="9" xr3:uid="{470B8B8D-BCCA-4FAE-9E77-D61D3CC4AE55}" name="07/01/2025" dataDxfId="1161"/>
    <tableColumn id="10" xr3:uid="{388C8773-35DD-498D-A846-4FE5DDA3A600}" name="08/01/2025" dataDxfId="1160"/>
    <tableColumn id="11" xr3:uid="{2BD02AEF-6240-47C8-9A60-AEB05DBAADDA}" name="09/01/2025" dataDxfId="1159"/>
    <tableColumn id="12" xr3:uid="{0C3CE3FB-7E0C-4143-A11C-457B165AAC5E}" name="10/01/2025" dataDxfId="1158"/>
    <tableColumn id="13" xr3:uid="{ADC68882-7809-4FC7-849E-6F3695B08368}" name="11/01/2025" dataDxfId="1157"/>
    <tableColumn id="14" xr3:uid="{BB193DA5-E0C1-408F-BE16-72DD2798B696}" name="12/01/2025" dataDxfId="1156"/>
    <tableColumn id="15" xr3:uid="{ADD0C298-EA32-41CC-B7CD-28557528DF24}" name="13/01/2025" dataDxfId="1155"/>
    <tableColumn id="16" xr3:uid="{44CA2ECD-A970-4C3A-A181-07FE1446B265}" name="14/01/2025" dataDxfId="1154"/>
    <tableColumn id="17" xr3:uid="{9B4BBDF6-3F17-4F5C-AF9F-E68961ABA045}" name="15/01/2025" dataDxfId="1153"/>
    <tableColumn id="18" xr3:uid="{C884595F-FC2E-40B9-96F8-9DE02551100E}" name="16/01/2025" dataDxfId="1152"/>
    <tableColumn id="19" xr3:uid="{681CBF41-4196-4A32-A944-C5C971151C2F}" name="17/01/2025" dataDxfId="1151"/>
    <tableColumn id="20" xr3:uid="{AED48CFB-1E0A-4371-A2BD-9AB0C85A1EA8}" name="18/01/2025" dataDxfId="1150"/>
    <tableColumn id="21" xr3:uid="{45277B09-C90C-40EA-9293-631C154447A8}" name="19/01/2025" dataDxfId="1149"/>
    <tableColumn id="22" xr3:uid="{2663F725-BDE8-4928-9007-44B4A573307F}" name="20/01/2025" dataDxfId="1148"/>
    <tableColumn id="23" xr3:uid="{FA2CEE86-7D3F-4407-9F82-3429170EAB7C}" name="21/01/2025" dataDxfId="1147"/>
    <tableColumn id="24" xr3:uid="{17575D77-84E3-405A-98A3-6EC3C157650D}" name="22/01/2025" dataDxfId="1146"/>
    <tableColumn id="25" xr3:uid="{FCA2AD6E-46F8-4BEF-B945-50DF7041F628}" name="23/01/2025" dataDxfId="1145"/>
    <tableColumn id="26" xr3:uid="{C890DF0D-86D4-4859-A19E-79273DCFDAC0}" name="24/01/2025" dataDxfId="1144"/>
    <tableColumn id="27" xr3:uid="{78D8A562-A6F9-46C2-A320-695520302FEA}" name="25/01/2025" dataDxfId="1143"/>
    <tableColumn id="28" xr3:uid="{8B8AF7D4-F35E-4B5E-A9EB-A1499280AD4F}" name="26/01/2025" dataDxfId="1142"/>
    <tableColumn id="29" xr3:uid="{29F5D1B4-4F7B-4244-9F37-4982759E35F9}" name="27/01/2025" dataDxfId="1141"/>
    <tableColumn id="30" xr3:uid="{3671DB6C-9001-4E68-8125-2E544C9E3A72}" name="28/01/2025" dataDxfId="1140"/>
    <tableColumn id="31" xr3:uid="{EF876BC5-F185-46F7-9F3E-1F86CFF45906}" name="29/01/2025" dataDxfId="1139"/>
    <tableColumn id="32" xr3:uid="{123C66FF-6ABA-471F-8834-E5A0AE28821F}" name="30/01/2025" dataDxfId="1138"/>
    <tableColumn id="33" xr3:uid="{051CB1F7-DB6C-4D2C-806F-07D1E482D1AB}" name="31/01/2025" dataDxfId="1137"/>
    <tableColumn id="34" xr3:uid="{E4BD8EF9-9D7A-4BD7-9A2A-2B38710D7783}" name="01/02/2025" dataDxfId="1136"/>
    <tableColumn id="35" xr3:uid="{1D56CF84-CBED-417B-ACF7-BF281A2BBFD4}" name="02/02/2025" dataDxfId="1135"/>
    <tableColumn id="36" xr3:uid="{E5FC24B3-6FF6-4722-9D57-8C80563C5E0E}" name="03/02/2025" dataDxfId="1134"/>
    <tableColumn id="37" xr3:uid="{84C6D934-41F5-4A64-8C07-C7223F6F8D33}" name="04/02/2025" dataDxfId="1133"/>
    <tableColumn id="38" xr3:uid="{8A95553D-61DA-454C-8F07-4D0252F28177}" name="05/02/2025" dataDxfId="1132"/>
    <tableColumn id="39" xr3:uid="{515D3EB1-8851-4E49-86DE-A4D3DBC55749}" name="06/02/2025" dataDxfId="1131"/>
    <tableColumn id="40" xr3:uid="{A1E957A3-580D-4EC5-9FF7-91D0EFEEA757}" name="07/02/2025" dataDxfId="1130"/>
    <tableColumn id="41" xr3:uid="{0BB22D5B-BBE9-4824-ACFB-F030DD5806D1}" name="08/02/2025" dataDxfId="1129"/>
    <tableColumn id="42" xr3:uid="{F4DA55E5-40F8-4E2B-A109-3F9428DE2E19}" name="09/02/2025" dataDxfId="1128"/>
    <tableColumn id="43" xr3:uid="{9212E3EC-5C57-4D39-AA7D-BED83497D609}" name="10/02/2025" dataDxfId="1127"/>
    <tableColumn id="44" xr3:uid="{D2313746-920A-4048-BDF9-430063DE1AC1}" name="11/02/2025" dataDxfId="1126"/>
    <tableColumn id="45" xr3:uid="{F2F708DE-6424-41D6-B9FB-126F6A608A93}" name="12/02/2025" dataDxfId="1125"/>
    <tableColumn id="46" xr3:uid="{AA8C5EA0-3FCD-4A87-A881-28C9E4B97830}" name="13/02/2025" dataDxfId="1124"/>
    <tableColumn id="47" xr3:uid="{EA0F523F-11E4-497B-8F8A-DFB956DDD901}" name="14/02/2025" dataDxfId="1123"/>
    <tableColumn id="48" xr3:uid="{95ED850E-4A69-4BC1-A7BC-6D3A3942D24E}" name="15/02/2025" dataDxfId="1122"/>
    <tableColumn id="49" xr3:uid="{C16DA5AF-3556-4BB7-BB15-51929AA48AE6}" name="16/02/2025" dataDxfId="1121"/>
    <tableColumn id="50" xr3:uid="{1EFCC1D5-EEAE-43DD-85C5-F55CBC384210}" name="17/02/2025" dataDxfId="1120"/>
    <tableColumn id="51" xr3:uid="{512A4D33-C4F0-4BB0-AB8D-AD5B92ACF7BE}" name="18/02/2025" dataDxfId="1119"/>
    <tableColumn id="52" xr3:uid="{478C4E75-92B4-47BC-92F8-40EA6CAB6FCB}" name="19/02/2025" dataDxfId="1118"/>
    <tableColumn id="53" xr3:uid="{914A03E2-26A6-4905-BEC5-11AE7D049FF5}" name="20/02/2025" dataDxfId="1117"/>
    <tableColumn id="54" xr3:uid="{15993E4F-8747-46B0-AA64-723459DF7223}" name="21/02/2025" dataDxfId="1116"/>
    <tableColumn id="55" xr3:uid="{03B57CEB-69BB-4502-A703-5C6292FEFC8B}" name="22/02/2025" dataDxfId="1115"/>
    <tableColumn id="56" xr3:uid="{495B576F-DD54-4A45-8B7D-1B8CC0999F61}" name="23/02/2025" dataDxfId="1114"/>
    <tableColumn id="57" xr3:uid="{0FA49824-A2AE-49A3-AE4D-FFB148336B2D}" name="24/02/2025" dataDxfId="1113"/>
    <tableColumn id="58" xr3:uid="{1418D238-8DE7-4488-8EF7-68757F293636}" name="25/02/2025" dataDxfId="1112"/>
    <tableColumn id="59" xr3:uid="{B98797EC-CE32-4F61-98BA-E6B851942CA9}" name="26/02/2025" dataDxfId="1111"/>
    <tableColumn id="60" xr3:uid="{21C71263-A1A5-4670-8CA8-144161E1D543}" name="27/02/2025" dataDxfId="1110"/>
    <tableColumn id="61" xr3:uid="{4305B465-7CAB-4915-99EB-47088862E3AE}" name="28/02/2025" dataDxfId="1109"/>
    <tableColumn id="62" xr3:uid="{05DE9EF5-FA4D-40B2-B597-AB96751DDF33}" name="01/03/2025" dataDxfId="1108"/>
    <tableColumn id="63" xr3:uid="{71395E87-51D1-43EC-B0C4-CF796B3A8E17}" name="02/03/2025" dataDxfId="1107"/>
    <tableColumn id="64" xr3:uid="{E3DB5217-FEF1-498E-B9EB-D2E7AD2B6474}" name="03/03/2025" dataDxfId="1106"/>
    <tableColumn id="65" xr3:uid="{33F67928-164D-4A02-B212-3C24592E6DB7}" name="04/03/2025" dataDxfId="1105"/>
    <tableColumn id="66" xr3:uid="{EE6FE19C-4392-400F-86E9-2D4A903FB310}" name="05/03/2025" dataDxfId="1104"/>
    <tableColumn id="67" xr3:uid="{A91C1763-F40D-4949-A09D-97C9655A86CF}" name="06/03/2025" dataDxfId="1103"/>
    <tableColumn id="68" xr3:uid="{F8EB191D-2252-4F10-81E6-4F293EE39EEB}" name="07/03/2025" dataDxfId="1102"/>
    <tableColumn id="69" xr3:uid="{8B6AACD2-53B2-4EDD-9452-16C8EA675830}" name="08/03/2025" dataDxfId="1101"/>
    <tableColumn id="70" xr3:uid="{A5C967DD-CDB8-4278-8ACA-11A94104C160}" name="09/03/2025" dataDxfId="1100"/>
    <tableColumn id="71" xr3:uid="{E16ADBDC-84CF-46A6-B66E-9B5E66464764}" name="10/03/2025" dataDxfId="1099"/>
    <tableColumn id="72" xr3:uid="{118EA3D5-6EB2-414E-840D-BF3A9E1C1318}" name="11/03/2025" dataDxfId="1098"/>
    <tableColumn id="73" xr3:uid="{5AEF724F-93AF-41C4-BF1E-4E355F5E8C59}" name="12/03/2025" dataDxfId="1097"/>
    <tableColumn id="74" xr3:uid="{498785D3-51B8-4A3C-89D1-BEFC4C121A0D}" name="13/03/2025" dataDxfId="1096"/>
    <tableColumn id="75" xr3:uid="{2C2D26A3-8C1E-44F7-81F9-2FC67257A596}" name="14/03/2025" dataDxfId="1095"/>
    <tableColumn id="76" xr3:uid="{B7264EAF-0AB8-453C-824F-D7917F6161DF}" name="15/03/2025" dataDxfId="1094"/>
    <tableColumn id="77" xr3:uid="{88F657F6-0759-4F95-87D2-A6D40D2043F4}" name="16/03/2025" dataDxfId="1093"/>
    <tableColumn id="78" xr3:uid="{A198D12E-556B-4E41-A442-DCBD427E0000}" name="17/03/2025" dataDxfId="1092"/>
    <tableColumn id="79" xr3:uid="{7C968043-9E6B-4513-99D0-2E26582D6729}" name="18/03/2025" dataDxfId="1091"/>
    <tableColumn id="80" xr3:uid="{EDEFFFD3-63AB-4120-BAD6-FE6106782AC8}" name="19/03/2025" dataDxfId="1090"/>
    <tableColumn id="81" xr3:uid="{10397A79-B6B6-4A79-A628-EBC3953D2DE3}" name="20/03/2025" dataDxfId="1089"/>
    <tableColumn id="82" xr3:uid="{EB22D627-E8E4-492B-B8D8-0108DE533A33}" name="21/03/2025" dataDxfId="1088"/>
    <tableColumn id="83" xr3:uid="{521D8A20-D245-4FC0-96AC-7756231F76AA}" name="22/03/2025" dataDxfId="1087"/>
    <tableColumn id="84" xr3:uid="{88934BD0-90AF-4ED0-9873-8A5AC09F7C6F}" name="23/03/2025" dataDxfId="1086"/>
    <tableColumn id="85" xr3:uid="{B502CCD2-4D8B-414B-8296-CBEA6F338C75}" name="24/03/2025" dataDxfId="1085"/>
    <tableColumn id="86" xr3:uid="{FE3517B9-D0CC-4881-A73B-AB3F990AD713}" name="25/03/2025" dataDxfId="1084"/>
    <tableColumn id="87" xr3:uid="{529A53AF-FA1D-43BA-A790-1C18AF341D52}" name="26/03/2025" dataDxfId="1083"/>
    <tableColumn id="88" xr3:uid="{08FF744F-434A-4001-BDC5-F09561B44727}" name="27/03/2025" dataDxfId="1082"/>
    <tableColumn id="89" xr3:uid="{FA146CC2-9675-4841-86B5-4DE6E4601645}" name="28/03/2025" dataDxfId="1081"/>
    <tableColumn id="90" xr3:uid="{86B937E1-A023-4BCE-8595-8FC4FD0AC92D}" name="29/03/2025" dataDxfId="1080"/>
    <tableColumn id="91" xr3:uid="{3D215C5E-54F7-45D7-883E-10FE6DDA1D51}" name="30/03/2025" dataDxfId="1079"/>
    <tableColumn id="92" xr3:uid="{7FA599D8-72C0-4DF2-91EB-2FCBDC926110}" name="31/03/2025" dataDxfId="1078"/>
    <tableColumn id="93" xr3:uid="{6759C440-D965-4D0C-992E-9709EDEAEFAB}" name="01/04/2025" dataDxfId="1077"/>
    <tableColumn id="94" xr3:uid="{0911DDFF-0E80-43DF-A92E-935E651E4264}" name="02/04/2025" dataDxfId="1076"/>
    <tableColumn id="95" xr3:uid="{9E3AE391-8BD7-4B8D-BC7C-BFE57D73DBC9}" name="03/04/2025" dataDxfId="1075"/>
    <tableColumn id="96" xr3:uid="{9565738B-86AF-4355-A332-B18047395D33}" name="04/04/2025" dataDxfId="1074"/>
    <tableColumn id="97" xr3:uid="{5D42A786-7103-43F9-9E26-9F89A4B5D58A}" name="05/04/2025" dataDxfId="1073"/>
    <tableColumn id="98" xr3:uid="{B92CDFF6-2556-4819-B507-6C3E8E051573}" name="06/04/2025" dataDxfId="1072"/>
    <tableColumn id="99" xr3:uid="{335B8BAA-EBD7-4461-8EDD-F14F726140D4}" name="07/04/2025" dataDxfId="1071"/>
    <tableColumn id="100" xr3:uid="{B331600B-0AB7-4B40-8F85-40D2C3841D8B}" name="08/04/2025" dataDxfId="1070"/>
    <tableColumn id="101" xr3:uid="{820242AE-8706-48D8-9359-BD12C9E67FD9}" name="09/04/2025" dataDxfId="1069"/>
    <tableColumn id="102" xr3:uid="{B68B87C8-6CC8-4764-BC86-83D1495CC7E7}" name="10/04/2025" dataDxfId="1068"/>
    <tableColumn id="103" xr3:uid="{4C76E4E5-AEEF-439B-A537-332C8A0D8884}" name="11/04/2025" dataDxfId="1067"/>
    <tableColumn id="104" xr3:uid="{83EFAF55-9F15-419E-A141-5E8C5E7A1E84}" name="12/04/2025" dataDxfId="1066"/>
    <tableColumn id="105" xr3:uid="{F1A61289-69AD-4C95-A64E-11F7A9A80D17}" name="13/04/2025" dataDxfId="1065"/>
    <tableColumn id="106" xr3:uid="{6120D5A5-1E71-480C-B5D7-AAE857D6CAF3}" name="14/04/2025" dataDxfId="1064"/>
    <tableColumn id="107" xr3:uid="{B253A600-6A56-4467-AC73-C8FEAE47AA83}" name="15/04/2025" dataDxfId="1063"/>
    <tableColumn id="108" xr3:uid="{28B3E1AA-E7D8-4A8B-AA60-F0E631D4DF99}" name="16/04/2025" dataDxfId="1062"/>
    <tableColumn id="109" xr3:uid="{F336C86D-1C9E-467D-A024-B1FA60582B43}" name="17/04/2025" dataDxfId="1061"/>
    <tableColumn id="110" xr3:uid="{4B225909-4ED7-4F31-9095-DE73DB30B099}" name="18/04/2025" dataDxfId="1060"/>
    <tableColumn id="111" xr3:uid="{5ACF49C0-8277-48D8-9A31-463BA734736A}" name="19/04/2025" dataDxfId="1059"/>
    <tableColumn id="112" xr3:uid="{DA74B62F-3C28-47BE-BD07-72C93FEC67DC}" name="20/04/2025" dataDxfId="1058"/>
    <tableColumn id="113" xr3:uid="{6ACEE866-402A-4F64-A38A-E58344B6ACCA}" name="21/04/2025" dataDxfId="1057"/>
    <tableColumn id="114" xr3:uid="{60481063-D4D3-4F1E-ADD8-ED85AB6228E0}" name="22/04/2025" dataDxfId="1056"/>
    <tableColumn id="115" xr3:uid="{A15A30B4-4F37-4551-A2C0-12614E86A157}" name="23/04/2025" dataDxfId="1055"/>
    <tableColumn id="116" xr3:uid="{11D191E5-F9C3-4DD3-AD3E-98CEFFFECA4B}" name="24/04/2025" dataDxfId="1054"/>
    <tableColumn id="117" xr3:uid="{C6056284-B8E0-4081-93B4-2630F28C1189}" name="25/04/2025" dataDxfId="1053"/>
    <tableColumn id="118" xr3:uid="{9BAF88A4-F72B-4320-A04D-82F4971EBD11}" name="26/04/2025" dataDxfId="1052"/>
    <tableColumn id="119" xr3:uid="{7C1B9AF6-F7BD-4147-B848-BBA2DEDA3950}" name="27/04/2025" dataDxfId="1051"/>
    <tableColumn id="120" xr3:uid="{CC46E973-5DB9-452A-825C-319677BF0F9F}" name="28/04/2025" dataDxfId="1050"/>
    <tableColumn id="121" xr3:uid="{54CB129D-2A3E-43AF-93EA-C3DD9B711CB3}" name="29/04/2025" dataDxfId="1049"/>
    <tableColumn id="122" xr3:uid="{BCC4A02C-4732-4EFA-BD1A-B4F01E41E739}" name="30/04/2025" dataDxfId="1048"/>
    <tableColumn id="123" xr3:uid="{DC05BB33-540B-40C2-B8B9-68ABF6DD288F}" name="01/05/2025" dataDxfId="1047"/>
    <tableColumn id="124" xr3:uid="{49754C37-77CD-4E9D-82F8-EABE5798CE43}" name="02/05/2025" dataDxfId="1046"/>
    <tableColumn id="125" xr3:uid="{EC490CFC-629C-4E77-8D6F-46B6AA6AAEC3}" name="03/05/2025" dataDxfId="1045"/>
    <tableColumn id="126" xr3:uid="{65C437EA-CBCE-4C54-BDB5-60CFE68EDE52}" name="04/05/2025" dataDxfId="1044"/>
    <tableColumn id="127" xr3:uid="{52B4F577-7CBD-4ABD-8E76-26472CA8DA73}" name="05/05/2025" dataDxfId="1043"/>
    <tableColumn id="128" xr3:uid="{60B0502D-1CDD-42F7-8706-B4684F6D7F7D}" name="06/05/2025" dataDxfId="1042"/>
    <tableColumn id="129" xr3:uid="{C419CB76-DEA4-47BB-B817-B1148B29D0CD}" name="07/05/2025" dataDxfId="1041"/>
    <tableColumn id="130" xr3:uid="{195BF540-06AC-49B2-93A8-185D3798A983}" name="08/05/2025" dataDxfId="1040"/>
    <tableColumn id="131" xr3:uid="{0FBB421B-12ED-40F1-B923-02592A108346}" name="09/05/2025" dataDxfId="1039"/>
    <tableColumn id="132" xr3:uid="{A1437120-4663-4D98-A5BF-652CC399CDD4}" name="10/05/2025" dataDxfId="1038"/>
    <tableColumn id="133" xr3:uid="{C279326F-0582-4D38-900C-FDC9885FFFFD}" name="11/05/2025" dataDxfId="1037"/>
    <tableColumn id="134" xr3:uid="{D823E378-2D42-4D2D-82F4-9D003FE66E94}" name="12/05/2025" dataDxfId="1036"/>
    <tableColumn id="135" xr3:uid="{964A729F-513A-45DE-B942-D3DB229AC6BF}" name="13/05/2025" dataDxfId="1035"/>
    <tableColumn id="136" xr3:uid="{7444EC92-E381-4B1B-88FD-452907B83A61}" name="14/05/2025" dataDxfId="1034"/>
    <tableColumn id="137" xr3:uid="{DE618F43-21B7-4E6B-A18D-F16E96515929}" name="15/05/2025" dataDxfId="1033"/>
    <tableColumn id="138" xr3:uid="{270C4F68-BBF4-41DC-B77A-431AF0375355}" name="16/05/2025" dataDxfId="1032"/>
    <tableColumn id="139" xr3:uid="{202F41B0-3DC5-4418-8FFE-6E4F5E0851E4}" name="17/05/2025" dataDxfId="1031"/>
    <tableColumn id="140" xr3:uid="{A60B303A-B1B0-46DD-ABA4-3DFBEA5E510D}" name="18/05/2025" dataDxfId="1030"/>
    <tableColumn id="141" xr3:uid="{F14BF3F8-759E-4249-AF8E-2B521443121E}" name="19/05/2025" dataDxfId="1029"/>
    <tableColumn id="142" xr3:uid="{54821391-214B-4F0C-937F-C00B99A17C76}" name="20/05/2025" dataDxfId="1028"/>
    <tableColumn id="143" xr3:uid="{71ABE810-FA10-4B81-84D3-99C45770A0B7}" name="21/05/2025" dataDxfId="1027"/>
    <tableColumn id="144" xr3:uid="{9D29BFF5-4A55-4768-9183-44DDD6AD6A7B}" name="22/05/2025" dataDxfId="1026"/>
    <tableColumn id="145" xr3:uid="{27985A21-0683-41EC-84C4-F93CBA3F6E47}" name="23/05/2025" dataDxfId="1025"/>
    <tableColumn id="146" xr3:uid="{4398EFDC-DEDD-41BF-AF71-5DC706193261}" name="24/05/2025" dataDxfId="1024"/>
    <tableColumn id="147" xr3:uid="{24DB643B-5CB1-40E7-88E7-1FF85BB7EAFE}" name="25/05/2025" dataDxfId="1023"/>
    <tableColumn id="148" xr3:uid="{8C6494A4-B964-4CB5-A58F-08396FB2E302}" name="26/05/2025" dataDxfId="1022"/>
    <tableColumn id="149" xr3:uid="{1DE0DB86-433D-4F7A-80ED-DF54CBFF8C08}" name="27/05/2025" dataDxfId="1021"/>
    <tableColumn id="150" xr3:uid="{D5713D29-5D96-4C0E-B1DD-21DFC9CC1E48}" name="28/05/2025" dataDxfId="1020"/>
    <tableColumn id="151" xr3:uid="{ED934B9D-D818-4B65-99E8-AE963795CD82}" name="29/05/2025" dataDxfId="1019"/>
    <tableColumn id="152" xr3:uid="{A42BEC68-238A-4763-B772-98FB584B8B0B}" name="30/05/2025" dataDxfId="1018"/>
    <tableColumn id="153" xr3:uid="{ABEAF118-4325-48D2-B36D-05B4AAE65DE5}" name="31/05/2025" dataDxfId="1017"/>
    <tableColumn id="154" xr3:uid="{837C5DE4-6B1B-4CCE-8514-4446D61A7BD3}" name="01/06/2025" dataDxfId="1016"/>
    <tableColumn id="155" xr3:uid="{A13253A2-0A72-453F-ADBD-F8EB276C9662}" name="02/06/2025" dataDxfId="1015"/>
    <tableColumn id="156" xr3:uid="{4BAF37E7-E162-46EE-AAA3-031C698D93D5}" name="03/06/2025" dataDxfId="1014"/>
    <tableColumn id="157" xr3:uid="{59FEC160-DEED-4FE2-A255-9AFBE7F22726}" name="04/06/2025" dataDxfId="1013"/>
    <tableColumn id="158" xr3:uid="{7735938B-5C30-4AE0-BE26-22562EB5E50A}" name="05/06/2025" dataDxfId="1012"/>
    <tableColumn id="159" xr3:uid="{0D31D4A2-F70D-4424-A4D5-EF5D8F5784DB}" name="06/06/2025" dataDxfId="1011"/>
    <tableColumn id="160" xr3:uid="{4EACCD34-C5A7-47D3-A7E3-0B5551E42CB9}" name="07/06/2025" dataDxfId="1010"/>
    <tableColumn id="161" xr3:uid="{8133A841-7C48-4E67-8176-B2E12BF82CE7}" name="08/06/2025" dataDxfId="1009"/>
    <tableColumn id="162" xr3:uid="{41698904-C6B1-44A4-8457-5A7185B4514D}" name="09/06/2025" dataDxfId="1008"/>
    <tableColumn id="163" xr3:uid="{B8CD48A2-4B15-4680-BB70-730E9B043DF6}" name="10/06/2025" dataDxfId="1007"/>
    <tableColumn id="164" xr3:uid="{A3EF50F6-88B3-4033-BE3C-86C3B5463E6F}" name="11/06/2025" dataDxfId="1006"/>
    <tableColumn id="165" xr3:uid="{83B397D5-AAFA-44BA-BDD1-CBE14B4A4D85}" name="12/06/2025" dataDxfId="1005"/>
    <tableColumn id="166" xr3:uid="{A631F3FB-77B1-4E5D-B6AA-708275C4F109}" name="13/06/2025" dataDxfId="1004"/>
    <tableColumn id="167" xr3:uid="{58C72916-E3D5-4492-9FDB-806E0E83E93E}" name="14/06/2025" dataDxfId="1003"/>
    <tableColumn id="168" xr3:uid="{A687513A-B93C-4181-817B-6658D35BB4F7}" name="15/06/2025" dataDxfId="1002"/>
    <tableColumn id="169" xr3:uid="{BA609AB3-8C19-4D69-95AD-DFC8450EE3C1}" name="16/06/2025" dataDxfId="1001"/>
    <tableColumn id="170" xr3:uid="{54CC8A50-EB0F-4872-9015-F63FEE6461E4}" name="17/06/2025" dataDxfId="1000"/>
    <tableColumn id="171" xr3:uid="{9FCDFA91-6E00-4344-BAC7-9751E63B4A9D}" name="18/06/2025" dataDxfId="999"/>
    <tableColumn id="172" xr3:uid="{2BC9CFD7-D0AB-45D7-9CA6-16806BF9E0A1}" name="19/06/2025" dataDxfId="998"/>
    <tableColumn id="173" xr3:uid="{88D8E8B4-FBA3-4E0E-B2FA-18DEEAE5D8C8}" name="20/06/2025" dataDxfId="997"/>
    <tableColumn id="174" xr3:uid="{7162308B-98DD-474D-BC35-7558363B7435}" name="21/06/2025" dataDxfId="996"/>
    <tableColumn id="175" xr3:uid="{445EEB31-E638-4BCC-BA32-93B2B0F0D2E4}" name="22/06/2025" dataDxfId="995"/>
    <tableColumn id="176" xr3:uid="{35FD80DD-1E23-4727-9478-304899E73B10}" name="23/06/2025" dataDxfId="994"/>
    <tableColumn id="177" xr3:uid="{36FD47B0-17C0-454A-A258-5991C38C97E9}" name="24/06/2025" dataDxfId="993"/>
    <tableColumn id="178" xr3:uid="{AE1C6568-96F5-4C32-A230-964F1448A57D}" name="25/06/2025" dataDxfId="992"/>
    <tableColumn id="179" xr3:uid="{0E583B5E-4C35-42C8-A43E-62E528CDEBD1}" name="26/06/2025" dataDxfId="991"/>
    <tableColumn id="180" xr3:uid="{5C5A2CAC-755F-432E-80A1-63152EB5B76F}" name="27/06/2025" dataDxfId="990"/>
    <tableColumn id="181" xr3:uid="{525C4EAD-1BB6-417C-B954-EE35CE1B22C9}" name="28/06/2025" dataDxfId="989"/>
    <tableColumn id="182" xr3:uid="{0C8507DB-7E25-4439-B271-7F9C6BEAFA3A}" name="29/06/2025" dataDxfId="988"/>
    <tableColumn id="183" xr3:uid="{8D95A594-F9A9-47CD-B291-91FE659AFD4E}" name="30/06/2025" dataDxfId="987"/>
    <tableColumn id="184" xr3:uid="{24869744-05F7-40E3-BFF3-035279442564}" name="01/07/2025" dataDxfId="986"/>
    <tableColumn id="185" xr3:uid="{D34767AC-8EF0-4F4C-9EC6-06D59DD86419}" name="02/07/2025" dataDxfId="985"/>
    <tableColumn id="186" xr3:uid="{4B99D3BD-760D-4FC4-AEDA-D2C551F1FA5E}" name="03/07/2025" dataDxfId="984"/>
    <tableColumn id="187" xr3:uid="{5C0F3F0D-BF43-4B43-B930-57AB17ED19AE}" name="04/07/2025" dataDxfId="983"/>
    <tableColumn id="188" xr3:uid="{C451EF4D-C5DA-480C-AB50-5018BEFE0AA9}" name="05/07/2025" dataDxfId="982"/>
    <tableColumn id="189" xr3:uid="{B4B64661-F16D-4946-ABBA-5A220C8E64F2}" name="06/07/2025" dataDxfId="981"/>
    <tableColumn id="190" xr3:uid="{8521B5F5-B2C1-4723-9043-865B8F809162}" name="07/07/2025" dataDxfId="980"/>
    <tableColumn id="191" xr3:uid="{29654F83-D0D6-4E81-B819-FA321FB0554B}" name="08/07/2025" dataDxfId="979"/>
    <tableColumn id="192" xr3:uid="{222BF581-A755-4122-A9EF-97D1EF93A936}" name="09/07/2025" dataDxfId="978"/>
    <tableColumn id="193" xr3:uid="{0D89BB95-E339-4BD8-9C45-A0DD10002094}" name="10/07/2025" dataDxfId="977"/>
    <tableColumn id="194" xr3:uid="{B8B791C5-A490-486B-97E2-D998FB53D5D7}" name="11/07/2025" dataDxfId="976"/>
    <tableColumn id="195" xr3:uid="{7C08165F-1A87-4A46-9BF2-65E1F2ED109F}" name="12/07/2025" dataDxfId="975"/>
    <tableColumn id="196" xr3:uid="{39672391-7A0B-4A9D-8D53-9E41DBA272AC}" name="13/07/2025" dataDxfId="974"/>
    <tableColumn id="197" xr3:uid="{CDA63142-CFC5-49AA-80A2-C0558DE96BC0}" name="14/07/2025" dataDxfId="973"/>
    <tableColumn id="198" xr3:uid="{51AB4DE7-85F4-427E-855E-75309DAEBAF0}" name="15/07/2025" dataDxfId="972"/>
    <tableColumn id="199" xr3:uid="{563D75D3-2A5C-439F-B583-F21B7190F072}" name="16/07/2025" dataDxfId="971"/>
    <tableColumn id="200" xr3:uid="{0F433D6A-468D-4C57-AFF4-84931D6CA653}" name="17/07/2025" dataDxfId="970"/>
    <tableColumn id="201" xr3:uid="{99D207EA-E3C7-46C7-847A-A9AC1BBE74AE}" name="18/07/2025" dataDxfId="969"/>
    <tableColumn id="202" xr3:uid="{3379FFD7-7E08-4011-BCA7-DEC1092A7A02}" name="19/07/2025" dataDxfId="968"/>
    <tableColumn id="203" xr3:uid="{15B4DBB4-FAD3-46C4-A0C3-E53314821111}" name="20/07/2025" dataDxfId="967"/>
    <tableColumn id="204" xr3:uid="{AEC7A6C2-8725-4EFC-A812-8E27DF0F5B58}" name="21/07/2025" dataDxfId="966"/>
    <tableColumn id="205" xr3:uid="{A0271E83-1C94-4DB9-A0AF-BA280A8584AD}" name="22/07/2025" dataDxfId="965"/>
    <tableColumn id="206" xr3:uid="{35F73596-1EF7-4BC6-8742-63094929610C}" name="23/07/2025" dataDxfId="964"/>
    <tableColumn id="207" xr3:uid="{091EE79C-6A12-4AC6-B381-91C7B47CD0FC}" name="24/07/2025" dataDxfId="963"/>
    <tableColumn id="208" xr3:uid="{7DC36276-E7EF-49AA-919E-D567ED5098C5}" name="25/07/2025" dataDxfId="962"/>
    <tableColumn id="209" xr3:uid="{1D91AFDE-9867-4974-939B-A3CD0F93C738}" name="26/07/2025" dataDxfId="961"/>
    <tableColumn id="210" xr3:uid="{7B86CC19-10A1-4036-8A30-217CACEA1168}" name="27/07/2025" dataDxfId="960"/>
    <tableColumn id="211" xr3:uid="{6AC6EBC7-D3A5-457B-A5D5-0914EB175AB9}" name="28/07/2025" dataDxfId="959"/>
    <tableColumn id="212" xr3:uid="{11172FB7-DF4E-4332-976C-27906F2F60C8}" name="29/07/2025" dataDxfId="958"/>
    <tableColumn id="213" xr3:uid="{ECD47D20-BB97-4862-AB83-0443567C0CA5}" name="30/07/2025" dataDxfId="957"/>
    <tableColumn id="214" xr3:uid="{2630B611-DD68-487F-8156-4D766447E1EA}" name="31/07/2025" dataDxfId="956"/>
    <tableColumn id="215" xr3:uid="{814654E4-4232-4656-BB02-2C282FD277CA}" name="01/08/2025" dataDxfId="955"/>
    <tableColumn id="216" xr3:uid="{2F8B5D10-3075-4C58-9E9F-81B71A4180BB}" name="02/08/2025" dataDxfId="954"/>
    <tableColumn id="217" xr3:uid="{7B23AE50-A6FD-416E-B03F-AA03C08B5855}" name="03/08/2025" dataDxfId="953"/>
    <tableColumn id="218" xr3:uid="{4972345B-3647-4DD3-9A3D-8EB0300A6142}" name="04/08/2025" dataDxfId="952"/>
    <tableColumn id="219" xr3:uid="{7F9257AF-BDA5-4623-B823-3050D5800515}" name="05/08/2025" dataDxfId="951"/>
    <tableColumn id="220" xr3:uid="{E59E253C-A48E-481F-A182-AACE90F7E6B0}" name="06/08/2025" dataDxfId="950"/>
    <tableColumn id="221" xr3:uid="{117A577E-D585-4424-B003-030282D95E92}" name="07/08/2025" dataDxfId="949"/>
    <tableColumn id="222" xr3:uid="{1C435EC2-938D-41DF-AE81-5C424F2C552D}" name="08/08/2025" dataDxfId="948"/>
    <tableColumn id="223" xr3:uid="{E3B02BE3-F046-41A6-B7ED-0FBA641B60BE}" name="09/08/2025" dataDxfId="947"/>
    <tableColumn id="224" xr3:uid="{925E7B6E-64E1-4DFB-8468-EE9024212029}" name="10/08/2025" dataDxfId="946"/>
    <tableColumn id="225" xr3:uid="{A0A423D8-5C1B-424B-B21F-3BFB97704BC4}" name="11/08/2025" dataDxfId="945"/>
    <tableColumn id="226" xr3:uid="{F1B7FFC1-D359-4046-B674-DCAEA0858C7C}" name="12/08/2025" dataDxfId="944"/>
    <tableColumn id="227" xr3:uid="{48552544-1397-409F-AF3C-EEDECB26B681}" name="13/08/2025" dataDxfId="943"/>
    <tableColumn id="228" xr3:uid="{A4BBD48F-0DB0-43D4-B6B7-556B9F148A80}" name="14/08/2025" dataDxfId="942"/>
    <tableColumn id="229" xr3:uid="{8E15B699-5E0A-4372-A6F1-D7FE1B864787}" name="15/08/2025" dataDxfId="941"/>
    <tableColumn id="230" xr3:uid="{222C593B-CA21-49BF-956D-A86765B12A75}" name="16/08/2025" dataDxfId="940"/>
    <tableColumn id="231" xr3:uid="{D7A8C2E1-422E-4AB1-B3C2-6A6C5FC62F13}" name="17/08/2025" dataDxfId="939"/>
    <tableColumn id="232" xr3:uid="{E7C11E97-8169-47DB-ABBF-6204BA210262}" name="18/08/2025" dataDxfId="938"/>
    <tableColumn id="233" xr3:uid="{D33D21E8-70FE-4FB9-A327-FEC98E6F9E71}" name="19/08/2025" dataDxfId="937"/>
    <tableColumn id="234" xr3:uid="{3EFABD8E-24A0-4F23-B169-976DB1B4CE41}" name="20/08/2025" dataDxfId="936"/>
    <tableColumn id="235" xr3:uid="{1A894D16-05E8-4A58-BE1F-44F0FF82BA49}" name="21/08/2025" dataDxfId="935"/>
    <tableColumn id="236" xr3:uid="{6F343D5A-9E09-47CE-B3AA-CBD64109C64F}" name="22/08/2025" dataDxfId="934"/>
    <tableColumn id="237" xr3:uid="{F12B6662-63DC-4235-B708-80CA289C6854}" name="23/08/2025" dataDxfId="933"/>
    <tableColumn id="238" xr3:uid="{BE0ACCC9-FABA-4123-A9C4-05B4080FFF79}" name="24/08/2025" dataDxfId="932"/>
    <tableColumn id="239" xr3:uid="{62AA7A50-EFED-41A0-B74A-D00AD4B519E8}" name="25/08/2025" dataDxfId="931"/>
    <tableColumn id="240" xr3:uid="{169DCB47-4313-46B5-8D9C-A39ACA9D78C1}" name="26/08/2025" dataDxfId="930"/>
    <tableColumn id="241" xr3:uid="{F1528A88-83AD-496E-B454-9AC524C947AD}" name="27/08/2025" dataDxfId="929"/>
    <tableColumn id="242" xr3:uid="{5117B512-B218-4C2F-8AA5-1B60ECEC1582}" name="28/08/2025" dataDxfId="928"/>
    <tableColumn id="243" xr3:uid="{E616A895-01C8-4411-9EA4-4091D60DBABD}" name="29/08/2025" dataDxfId="927"/>
    <tableColumn id="244" xr3:uid="{9CED78E9-DEA2-4D4F-93B6-CB5B1EE4D1C4}" name="30/08/2025" dataDxfId="926"/>
    <tableColumn id="245" xr3:uid="{080C18DD-9F5B-4CCB-9984-C5CFEA2E794F}" name="31/08/2025" dataDxfId="925"/>
    <tableColumn id="246" xr3:uid="{C213F367-5334-4640-A25C-8ED722808DEA}" name="01/09/2025" dataDxfId="924"/>
    <tableColumn id="247" xr3:uid="{E29FEF04-1F44-446C-80E9-11CBFB9CB521}" name="02/09/2025" dataDxfId="923"/>
    <tableColumn id="248" xr3:uid="{CB0D5836-94B0-49E5-8815-6191409A9046}" name="03/09/2025" dataDxfId="922"/>
    <tableColumn id="249" xr3:uid="{750E1BC3-AAEA-40B5-BFA3-A8F4E9FE29B5}" name="04/09/2025" dataDxfId="921"/>
    <tableColumn id="250" xr3:uid="{1481F2DA-FB9F-4116-B32D-6277882036DF}" name="05/09/2025" dataDxfId="920"/>
    <tableColumn id="251" xr3:uid="{6A3D8E9C-D1A2-4D31-879B-CB30C7D1A372}" name="06/09/2025" dataDxfId="919"/>
    <tableColumn id="252" xr3:uid="{FC2577FF-6E87-41CD-9ABD-2160642C8906}" name="07/09/2025" dataDxfId="918"/>
    <tableColumn id="253" xr3:uid="{D9B719E0-4504-4DCE-ADB7-6DA3F3EE1064}" name="08/09/2025" dataDxfId="917"/>
    <tableColumn id="254" xr3:uid="{78805FA8-212D-4B00-9A8F-D1FBCE714547}" name="09/09/2025" dataDxfId="916"/>
    <tableColumn id="255" xr3:uid="{939D023E-4609-4D6A-8522-BEC302E4806D}" name="10/09/2025" dataDxfId="915"/>
    <tableColumn id="256" xr3:uid="{DA1FEFD9-AC68-4967-AB66-A55538827388}" name="11/09/2025" dataDxfId="914"/>
    <tableColumn id="257" xr3:uid="{69E4BA3C-96D2-4DBE-875C-66F4188C05F5}" name="12/09/2025" dataDxfId="913"/>
    <tableColumn id="258" xr3:uid="{C5046F18-9D8D-438A-A877-92D64FA6758E}" name="13/09/2025" dataDxfId="912"/>
    <tableColumn id="259" xr3:uid="{FCB6E465-EE35-4C93-A2BD-69FAE60383E8}" name="14/09/2025" dataDxfId="911"/>
    <tableColumn id="260" xr3:uid="{35B30CFA-8B1E-4776-A1D7-37B5FB6FA1C6}" name="15/09/2025" dataDxfId="910"/>
    <tableColumn id="261" xr3:uid="{806CEB00-A011-4A94-9367-F41BBF1736D3}" name="16/09/2025" dataDxfId="909"/>
    <tableColumn id="262" xr3:uid="{B6094A42-75FC-45EC-90E8-439CACD6D7B5}" name="17/09/2025" dataDxfId="908"/>
    <tableColumn id="263" xr3:uid="{EEBD36C4-D211-4B0C-BF34-16B9C7123450}" name="18/09/2025" dataDxfId="907"/>
    <tableColumn id="264" xr3:uid="{A035C1B9-1F40-4937-BF13-1DA6571EBFF6}" name="19/09/2025" dataDxfId="906"/>
    <tableColumn id="265" xr3:uid="{B0431E6D-C192-4AA3-BF24-618084ECEEFF}" name="20/09/2025" dataDxfId="905"/>
    <tableColumn id="266" xr3:uid="{BDAB1C0C-9E25-473B-8CE4-30D7F9D62567}" name="21/09/2025" dataDxfId="904"/>
    <tableColumn id="267" xr3:uid="{31098323-2FDD-4AE9-A761-22FBC7491927}" name="22/09/2025" dataDxfId="903"/>
    <tableColumn id="268" xr3:uid="{3687EA59-C858-4FD1-A77B-25CBE77D6754}" name="23/09/2025" dataDxfId="902"/>
    <tableColumn id="269" xr3:uid="{75DA5824-0F0E-4EDD-9FA0-C77C890E6706}" name="24/09/2025" dataDxfId="901"/>
    <tableColumn id="270" xr3:uid="{ED268424-72D9-4D2C-BCCF-FC373CC23E37}" name="25/09/2025" dataDxfId="900"/>
    <tableColumn id="271" xr3:uid="{9662B079-96BC-439E-98E6-637FFC02F0AA}" name="26/09/2025" dataDxfId="899"/>
    <tableColumn id="272" xr3:uid="{D4179B00-4E50-4592-BE76-E311C6BC1FB8}" name="27/09/2025" dataDxfId="898"/>
    <tableColumn id="273" xr3:uid="{4E449E41-BAF9-4C96-8F12-32296BB5F3AE}" name="28/09/2025" dataDxfId="897"/>
    <tableColumn id="274" xr3:uid="{BDEDD6C5-0009-4D21-B28E-F17E4C2E288F}" name="29/09/2025" dataDxfId="896"/>
    <tableColumn id="275" xr3:uid="{FB33483E-DC75-4FAF-BBCC-C6E95E64EA5F}" name="30/09/2025" dataDxfId="895"/>
    <tableColumn id="276" xr3:uid="{5464A99D-6305-43C5-B936-1DB50FF460E3}" name="01/10/2025" dataDxfId="894"/>
    <tableColumn id="277" xr3:uid="{28787EBA-41F5-489D-8D8C-6AD8EE1E04B3}" name="02/10/2025" dataDxfId="893"/>
    <tableColumn id="278" xr3:uid="{3E58D710-874D-456A-BBBF-A5112E554D3D}" name="03/10/2025" dataDxfId="892"/>
    <tableColumn id="279" xr3:uid="{CAECE754-5E64-4DDB-8462-8730AD0F089C}" name="04/10/2025" dataDxfId="891"/>
    <tableColumn id="280" xr3:uid="{DEF1A211-B6FD-42B6-AFFC-C0C984EB1F7D}" name="05/10/2025" dataDxfId="890"/>
    <tableColumn id="281" xr3:uid="{BDE1901E-8FD1-4BD1-8C26-6ED6B0449EC3}" name="06/10/2025" dataDxfId="889"/>
    <tableColumn id="282" xr3:uid="{439051C3-768A-401D-A6A5-336D9219B664}" name="07/10/2025" dataDxfId="888"/>
    <tableColumn id="283" xr3:uid="{0115E07E-B1BC-4AE4-8804-57CF0E4D7B54}" name="08/10/2025" dataDxfId="887"/>
    <tableColumn id="284" xr3:uid="{8ED7F723-AB85-4E25-BB8D-4E46E72853A7}" name="09/10/2025" dataDxfId="886"/>
    <tableColumn id="285" xr3:uid="{3C9DC78E-A360-45AD-91FB-7E7F3B67162C}" name="10/10/2025" dataDxfId="885"/>
    <tableColumn id="286" xr3:uid="{CFFDB634-5665-4E37-9022-6E9B5EF5BA93}" name="11/10/2025" dataDxfId="884"/>
    <tableColumn id="287" xr3:uid="{639C523B-A78D-4A75-B97B-6F0136BF6F0D}" name="12/10/2025" dataDxfId="883"/>
    <tableColumn id="288" xr3:uid="{2057A9C6-A989-4A5D-B726-557DFCCC2AA4}" name="13/10/2025" dataDxfId="882"/>
    <tableColumn id="289" xr3:uid="{47503F62-0F7E-4B27-B717-145DEED8AB0F}" name="14/10/2025" dataDxfId="881"/>
    <tableColumn id="290" xr3:uid="{24E62320-DAC0-4489-856E-D829B894D41C}" name="15/10/2025" dataDxfId="880"/>
    <tableColumn id="291" xr3:uid="{603E84AA-5E97-4950-9133-B3E471EDA6D8}" name="16/10/2025" dataDxfId="879"/>
    <tableColumn id="292" xr3:uid="{23C40D9C-82A6-49DD-B2D8-44E1984BDA15}" name="17/10/2025" dataDxfId="878"/>
    <tableColumn id="293" xr3:uid="{389AAB17-49AE-4A02-9B01-0A7F160A04AC}" name="18/10/2025" dataDxfId="877"/>
    <tableColumn id="294" xr3:uid="{F138F9AF-C433-49AD-8CFC-DBDCB779C8E0}" name="19/10/2025" dataDxfId="876"/>
    <tableColumn id="295" xr3:uid="{25DC3694-69BE-40A0-8D84-515367F00512}" name="20/10/2025" dataDxfId="875"/>
    <tableColumn id="296" xr3:uid="{69F4E8F5-1271-4C98-926C-3E4FAEFB9621}" name="21/10/2025" dataDxfId="874"/>
    <tableColumn id="297" xr3:uid="{A8E814F0-4D57-4BD3-A6F5-9E5E44E8A993}" name="22/10/2025" dataDxfId="873"/>
    <tableColumn id="298" xr3:uid="{1AC0FFBE-2CA5-4A80-9A0B-F6585C1A6D87}" name="23/10/2025" dataDxfId="872"/>
    <tableColumn id="299" xr3:uid="{18B8FE46-D7FA-4FF1-B528-00488B4BD179}" name="24/10/2025" dataDxfId="871"/>
    <tableColumn id="300" xr3:uid="{0D4451BA-4A1D-47C1-A3E4-184BBC881A3E}" name="25/10/2025" dataDxfId="870"/>
    <tableColumn id="301" xr3:uid="{87919D60-CB67-4A4B-AE67-3308DB9BE52A}" name="26/10/2025" dataDxfId="869"/>
    <tableColumn id="302" xr3:uid="{CF828B7B-CD2A-45AA-A841-1CDC19F3474D}" name="27/10/2025" dataDxfId="868"/>
    <tableColumn id="303" xr3:uid="{D683410A-799D-42BB-83FA-4EF4E15585EC}" name="28/10/2025" dataDxfId="867"/>
    <tableColumn id="304" xr3:uid="{E399C7C6-2BAC-4D29-A011-9E87B6229DD6}" name="29/10/2025" dataDxfId="866"/>
    <tableColumn id="305" xr3:uid="{E2A6D231-3819-4895-951E-56577C9A2439}" name="30/10/2025" dataDxfId="865"/>
    <tableColumn id="306" xr3:uid="{84C1FC8A-5314-47F1-AEEF-1F440B0669DB}" name="31/10/2025" dataDxfId="864"/>
    <tableColumn id="307" xr3:uid="{8FCA740A-F995-430D-9CCF-0D8AE7DFDA5C}" name="01/11/2025" dataDxfId="863"/>
    <tableColumn id="308" xr3:uid="{DCE29A81-94AE-46A9-9965-362C62A4E13A}" name="02/11/2025" dataDxfId="862"/>
    <tableColumn id="309" xr3:uid="{899B8119-089B-4FDD-8787-EB8CBCA2BACA}" name="03/11/2025" dataDxfId="861"/>
    <tableColumn id="310" xr3:uid="{93D8D622-9F95-47E6-9294-1C3C2A0840A1}" name="04/11/2025" dataDxfId="860"/>
    <tableColumn id="311" xr3:uid="{1CC0402D-42FD-44D2-910C-5DB2382F7DCD}" name="05/11/2025" dataDxfId="859"/>
    <tableColumn id="312" xr3:uid="{F0CA2E1B-12F2-40E1-B399-F3B94B852237}" name="06/11/2025" dataDxfId="858"/>
    <tableColumn id="313" xr3:uid="{EC312ED6-7817-4885-8FD8-79DACD01745E}" name="07/11/2025" dataDxfId="857"/>
    <tableColumn id="314" xr3:uid="{F1A03332-1DD5-4D39-A80F-6DA5F14E87F2}" name="08/11/2025" dataDxfId="856"/>
    <tableColumn id="315" xr3:uid="{B715605A-1F0C-47B3-B914-F2F4FF514C34}" name="09/11/2025" dataDxfId="855"/>
    <tableColumn id="316" xr3:uid="{58CDB72D-F369-46F1-B1CA-E5CE3E53D8B3}" name="10/11/2025" dataDxfId="854"/>
    <tableColumn id="317" xr3:uid="{DD168D13-1852-4484-800A-C100A6E640FD}" name="11/11/2025" dataDxfId="853"/>
    <tableColumn id="318" xr3:uid="{E021612A-2358-4729-9130-3E37035B027B}" name="12/11/2025" dataDxfId="852"/>
    <tableColumn id="319" xr3:uid="{2202AA0B-70B4-49A3-8F9F-713F3984005D}" name="13/11/2025" dataDxfId="851"/>
    <tableColumn id="320" xr3:uid="{9AFFD6C0-A459-49BA-BB76-8488741593AA}" name="14/11/2025" dataDxfId="850"/>
    <tableColumn id="321" xr3:uid="{24C08515-08D6-4B8A-A4A8-4822D57AC5E0}" name="15/11/2025" dataDxfId="849"/>
    <tableColumn id="322" xr3:uid="{39140930-11C9-4F6B-8408-C4B805112AF6}" name="16/11/2025" dataDxfId="848"/>
    <tableColumn id="323" xr3:uid="{8B496C0C-0D1F-4991-883D-A17A5AFC1C87}" name="17/11/2025" dataDxfId="847"/>
    <tableColumn id="324" xr3:uid="{FBC42480-4F08-4394-ABFE-C099FA0D8A07}" name="18/11/2025" dataDxfId="846"/>
    <tableColumn id="325" xr3:uid="{0A4D7619-63FD-4550-8CF6-8A1B77466853}" name="19/11/2025" dataDxfId="845"/>
    <tableColumn id="326" xr3:uid="{E87BC292-4CBF-481E-9E60-9B468AD3F66F}" name="20/11/2025" dataDxfId="844"/>
    <tableColumn id="327" xr3:uid="{678318F1-A318-4950-B1AB-61B57AE95734}" name="21/11/2025" dataDxfId="843"/>
    <tableColumn id="328" xr3:uid="{9B92B911-E1EE-423A-B083-DFE2C9789A0F}" name="22/11/2025" dataDxfId="842"/>
    <tableColumn id="329" xr3:uid="{A7E0E16E-F43D-4AC2-8120-23DA7E68ACC7}" name="23/11/2025" dataDxfId="841"/>
    <tableColumn id="330" xr3:uid="{2B6659F4-170D-4823-B170-CC58BE360A49}" name="24/11/2025" dataDxfId="840"/>
    <tableColumn id="331" xr3:uid="{2F45A6AE-56F1-456A-A38F-B80D08BC05B1}" name="25/11/2025" dataDxfId="839"/>
    <tableColumn id="332" xr3:uid="{6F75C6C8-FEDC-4F6D-BAD1-E902FF513AE3}" name="26/11/2025" dataDxfId="838"/>
    <tableColumn id="333" xr3:uid="{3B8BEF68-BA8B-483D-A1CD-F0B8665E88C9}" name="27/11/2025" dataDxfId="837"/>
    <tableColumn id="334" xr3:uid="{4698F6B8-F11B-4F8C-BC3A-D04C4ED0D2C0}" name="28/11/2025" dataDxfId="836"/>
    <tableColumn id="335" xr3:uid="{2E87E579-EE41-4B15-A5C6-7D725353EEC2}" name="29/11/2025" dataDxfId="835"/>
    <tableColumn id="336" xr3:uid="{206BF0DD-35ED-45D8-848F-DDA47BB8DCA3}" name="30/11/2025" dataDxfId="834"/>
    <tableColumn id="337" xr3:uid="{A6AAC1FE-9193-4BA5-BC12-68CE53A5963C}" name="01/12/2025" dataDxfId="833"/>
    <tableColumn id="338" xr3:uid="{2191DFF8-5A00-445C-8A48-5CCB24775AB8}" name="02/12/2025" dataDxfId="832"/>
    <tableColumn id="339" xr3:uid="{E92059DA-0B4F-4062-B316-79BF2058414F}" name="03/12/2025" dataDxfId="831"/>
    <tableColumn id="340" xr3:uid="{EB875DAE-9F96-43A3-B3FE-20C342065F7D}" name="04/12/2025" dataDxfId="830"/>
    <tableColumn id="341" xr3:uid="{E5BF05C2-18F0-4EB3-8F3C-46FC55979130}" name="05/12/2025" dataDxfId="829"/>
    <tableColumn id="342" xr3:uid="{B3C5C1F1-5323-4FF9-92AB-59F155CFF735}" name="06/12/2025" dataDxfId="828"/>
    <tableColumn id="343" xr3:uid="{633EF647-2FEF-48EC-9070-42FE3F29624D}" name="07/12/2025" dataDxfId="827"/>
    <tableColumn id="344" xr3:uid="{FBA7794A-861E-413A-8685-77CECD35C235}" name="08/12/2025" dataDxfId="826"/>
    <tableColumn id="345" xr3:uid="{4F6593A0-E03D-4C70-9869-3442FC3D73BE}" name="09/12/2025" dataDxfId="825"/>
    <tableColumn id="346" xr3:uid="{3B3252E8-BF3B-4EF7-A2D8-9E9A1F94B141}" name="10/12/2025" dataDxfId="824"/>
    <tableColumn id="347" xr3:uid="{42C0F5F0-E0D7-4FD5-B417-5F84D8C267C1}" name="11/12/2025" dataDxfId="823"/>
    <tableColumn id="348" xr3:uid="{44E5DFD9-4811-4830-8366-C46B4BE0B3B2}" name="12/12/2025" dataDxfId="822"/>
    <tableColumn id="349" xr3:uid="{1EDE0BF5-9A54-4729-BDD8-6E647FA4FA72}" name="13/12/2025" dataDxfId="821"/>
    <tableColumn id="350" xr3:uid="{B98CB960-3D96-4685-98D2-04454BB01F80}" name="14/12/2025" dataDxfId="820"/>
    <tableColumn id="351" xr3:uid="{F3A43703-1ED8-4798-8C1B-F917B288925E}" name="15/12/2025" dataDxfId="819"/>
    <tableColumn id="352" xr3:uid="{76B794AB-47E2-407B-B9DF-D373220C872C}" name="16/12/2025" dataDxfId="818"/>
    <tableColumn id="353" xr3:uid="{8D0A23B8-56F0-4DDF-993B-47D88A5D0951}" name="17/12/2025" dataDxfId="817"/>
    <tableColumn id="354" xr3:uid="{EE1684B0-7E72-49CA-A2DC-6DC24F3A353A}" name="18/12/2025" dataDxfId="816"/>
    <tableColumn id="355" xr3:uid="{0B3708E4-EE49-4FA3-91BC-36D5FE11B167}" name="19/12/2025" dataDxfId="815"/>
    <tableColumn id="356" xr3:uid="{033E2AFA-2253-410C-8F90-A1317CEDAC6B}" name="20/12/2025" dataDxfId="814"/>
    <tableColumn id="357" xr3:uid="{204FC7C5-9EA2-4551-B099-01C4513DB12D}" name="21/12/2025" dataDxfId="813"/>
    <tableColumn id="358" xr3:uid="{E2D20512-DB9D-49CA-9F28-8956C8E76B3F}" name="22/12/2025" dataDxfId="812"/>
    <tableColumn id="359" xr3:uid="{F0579241-1D29-4691-8C8D-B14E8FBD3FFE}" name="23/12/2025" dataDxfId="811"/>
    <tableColumn id="360" xr3:uid="{462CC5E3-3B4F-405D-BBEB-486D2F6E182B}" name="24/12/2025" dataDxfId="810"/>
    <tableColumn id="361" xr3:uid="{4A89B79A-4E10-47EE-B3A5-92465FF6839F}" name="25/12/2025" dataDxfId="809"/>
    <tableColumn id="362" xr3:uid="{8C304A66-49C9-4E3F-B249-4E020A658543}" name="26/12/2025" dataDxfId="808"/>
    <tableColumn id="363" xr3:uid="{D83DCDCF-2B4F-4EBA-937E-CD3419DCAD56}" name="27/12/2025" dataDxfId="807"/>
    <tableColumn id="364" xr3:uid="{25C8ED7F-1D7B-4183-8C4E-BD788ED58ACF}" name="28/12/2025" dataDxfId="806"/>
    <tableColumn id="365" xr3:uid="{AF319011-F0D0-485F-B928-5431B529811C}" name="29/12/2025" dataDxfId="805"/>
    <tableColumn id="366" xr3:uid="{E2C1B454-0B1B-4D1C-ACAF-E565BB81B3BF}" name="30/12/2025" dataDxfId="804"/>
    <tableColumn id="367" xr3:uid="{94752786-1CBB-4008-9B72-3A6EC499CFB5}" name="31/12/2025" dataDxfId="803"/>
    <tableColumn id="368" xr3:uid="{99251DFE-2A4F-4904-889C-DE5C30CA552A}" name="01/01/2026" dataDxfId="802"/>
    <tableColumn id="369" xr3:uid="{85ECE426-7CFE-4FFE-9F13-292B52A894EA}" name="02/01/2026" dataDxfId="801"/>
    <tableColumn id="370" xr3:uid="{CC9EDE9B-79AD-4AD0-8855-E745D52BB6BA}" name="03/01/2026" dataDxfId="800"/>
    <tableColumn id="371" xr3:uid="{60FE5D60-0DFE-4F85-820C-107A816315D3}" name="04/01/2026" dataDxfId="799"/>
    <tableColumn id="372" xr3:uid="{04E17E97-FE7B-419D-BA3A-6051A25A40E6}" name="05/01/2026" dataDxfId="798"/>
    <tableColumn id="373" xr3:uid="{25994A31-B0C6-493C-B2F4-86BFE64BF883}" name="06/01/2026" dataDxfId="797"/>
    <tableColumn id="374" xr3:uid="{B0185690-3037-446E-A08A-BB0E3D5ED88C}" name="07/01/2026" dataDxfId="796"/>
    <tableColumn id="375" xr3:uid="{77FC87BC-F7BA-4023-BBBB-EFA81657DBEF}" name="08/01/2026" dataDxfId="795"/>
    <tableColumn id="376" xr3:uid="{BE184452-0768-4225-A05C-51F93199A138}" name="09/01/2026" dataDxfId="794"/>
    <tableColumn id="377" xr3:uid="{6DEA940D-7088-45DA-AEB7-E9C6079872D2}" name="10/01/2026" dataDxfId="793"/>
    <tableColumn id="378" xr3:uid="{6B486BA2-B615-4A43-B7A7-6217ACA63507}" name="11/01/2026" dataDxfId="792"/>
    <tableColumn id="379" xr3:uid="{003E0E1B-A67C-4D50-8975-01535448B3A3}" name="12/01/2026" dataDxfId="791"/>
    <tableColumn id="380" xr3:uid="{98194ACC-36A0-4C0F-A50F-29AD4FFD2D0D}" name="13/01/2026" dataDxfId="790"/>
    <tableColumn id="381" xr3:uid="{5866E021-B7B1-41F8-9BBC-B8F027483B6A}" name="14/01/2026" dataDxfId="789"/>
    <tableColumn id="382" xr3:uid="{1BC4C42C-3EDE-4F66-9839-C7CA89A48E3C}" name="15/01/2026" dataDxfId="788"/>
    <tableColumn id="383" xr3:uid="{009D2635-53CE-4EC3-AD54-5CD1D0BD608E}" name="16/01/2026" dataDxfId="787"/>
    <tableColumn id="384" xr3:uid="{04679BE7-FDFB-4533-B946-995FAA5D3CCE}" name="17/01/2026" dataDxfId="786"/>
    <tableColumn id="385" xr3:uid="{3342A3E6-14B9-4823-9319-6161F2ABEE8E}" name="18/01/2026" dataDxfId="785"/>
    <tableColumn id="386" xr3:uid="{ACAD330F-AE30-4225-B68A-68C30394A123}" name="19/01/2026" dataDxfId="784"/>
    <tableColumn id="387" xr3:uid="{603C2696-8899-437B-858C-D7D30CC6CA17}" name="20/01/2026" dataDxfId="783"/>
    <tableColumn id="388" xr3:uid="{043B5341-DD6C-496F-A628-34E747182F5B}" name="21/01/2026" dataDxfId="782"/>
    <tableColumn id="389" xr3:uid="{15AE99E0-87DC-4CFC-A689-4338BEE8AF40}" name="22/01/2026" dataDxfId="781"/>
    <tableColumn id="390" xr3:uid="{32CFBC08-7B51-4663-BD1A-D57E6132E441}" name="23/01/2026" dataDxfId="780"/>
    <tableColumn id="391" xr3:uid="{1F1D002E-ECAB-4C98-8738-EBF6AB9D03E4}" name="24/01/2026" dataDxfId="779"/>
    <tableColumn id="392" xr3:uid="{0F65BD4C-5885-49A3-9DFA-FCB2F3B1A660}" name="25/01/2026" dataDxfId="778"/>
    <tableColumn id="393" xr3:uid="{927FF275-D802-4BF8-ADD6-44B1D510BB83}" name="26/01/2026" dataDxfId="777"/>
    <tableColumn id="394" xr3:uid="{71329B24-9927-4A06-8124-E692B32129F3}" name="27/01/2026" dataDxfId="776"/>
    <tableColumn id="395" xr3:uid="{2A864063-3AC5-401B-A432-4CA1FDA304D2}" name="28/01/2026" dataDxfId="775"/>
    <tableColumn id="396" xr3:uid="{A6B7912C-F701-43CD-AD46-7F55CD4CD6BA}" name="29/01/2026" dataDxfId="774"/>
    <tableColumn id="397" xr3:uid="{BCC869BA-0657-4220-85A0-281D29BE70B3}" name="30/01/2026" dataDxfId="773"/>
    <tableColumn id="398" xr3:uid="{D3921995-2F92-4126-95B0-508DC686386C}" name="31/01/2026" dataDxfId="772"/>
    <tableColumn id="399" xr3:uid="{6569BA23-CF52-43BD-B53B-8FE31588BD9C}" name="01/02/2026" dataDxfId="771"/>
    <tableColumn id="400" xr3:uid="{79689C69-1BE4-4266-AEC1-43537976626B}" name="02/02/2026" dataDxfId="770"/>
    <tableColumn id="401" xr3:uid="{55BE0787-53E5-4B99-A85D-F4CD7D8A23CB}" name="03/02/2026" dataDxfId="769"/>
    <tableColumn id="402" xr3:uid="{F4397E4A-F5F9-4443-B701-CB6D179C0AAA}" name="04/02/2026" dataDxfId="768"/>
    <tableColumn id="403" xr3:uid="{C1DF598B-06FC-40A8-8720-452D8CAD9E12}" name="05/02/2026" dataDxfId="767"/>
    <tableColumn id="404" xr3:uid="{F952C2E0-B815-492A-B065-0CF586A5FE79}" name="06/02/2026" dataDxfId="766"/>
    <tableColumn id="405" xr3:uid="{6DDC4F5E-B29B-4CAC-9997-BD46D9C2C571}" name="07/02/2026" dataDxfId="765"/>
    <tableColumn id="406" xr3:uid="{6920269C-C2E1-48B4-9EE4-4AADA86BF113}" name="08/02/2026" dataDxfId="764"/>
    <tableColumn id="407" xr3:uid="{2D29125D-850D-44B9-9D4C-BF533A1A2D12}" name="09/02/2026" dataDxfId="763"/>
    <tableColumn id="408" xr3:uid="{1A9A3C39-E5AE-4526-98A5-B8C52B2B7320}" name="10/02/2026" dataDxfId="762"/>
    <tableColumn id="409" xr3:uid="{468BCE7F-0B15-41B3-BBDA-75E5E84D4FB0}" name="11/02/2026" dataDxfId="761"/>
    <tableColumn id="410" xr3:uid="{2FB6FCB2-AACB-46D3-A10B-6F60E14F8E43}" name="12/02/2026" dataDxfId="760"/>
    <tableColumn id="411" xr3:uid="{DB853886-603E-4476-B60E-CCE0048EC676}" name="13/02/2026" dataDxfId="759"/>
    <tableColumn id="412" xr3:uid="{4D3A2517-FA64-42E7-B4EF-4BC15D3EF39C}" name="14/02/2026" dataDxfId="758"/>
    <tableColumn id="413" xr3:uid="{A0BD86FA-BFC2-4F4C-A4CE-D177B4AC1A10}" name="15/02/2026" dataDxfId="757"/>
    <tableColumn id="414" xr3:uid="{B8E16F1D-5181-4E11-97E3-24FCAFB84215}" name="16/02/2026" dataDxfId="756"/>
    <tableColumn id="415" xr3:uid="{8AD55AD4-9A17-457C-9D47-FEE48BA3C2FB}" name="17/02/2026" dataDxfId="755"/>
    <tableColumn id="416" xr3:uid="{FD32C406-20CE-4C55-A0B3-DFB80BBED479}" name="18/02/2026" dataDxfId="754"/>
    <tableColumn id="417" xr3:uid="{D14C3B1C-E2BA-45D5-B150-D49C1FFCB253}" name="19/02/2026" dataDxfId="753"/>
    <tableColumn id="418" xr3:uid="{ABE621D9-D489-4330-8B1D-524A5746F14D}" name="20/02/2026" dataDxfId="752"/>
    <tableColumn id="419" xr3:uid="{299D470C-70ED-4B15-9B1D-C934410CB925}" name="21/02/2026" dataDxfId="751"/>
    <tableColumn id="420" xr3:uid="{2199E2DC-E488-4EA1-AD9D-7C888354335E}" name="22/02/2026" dataDxfId="750"/>
    <tableColumn id="421" xr3:uid="{3E3D2CFD-6C05-456B-B488-86592036CF19}" name="23/02/2026" dataDxfId="749"/>
    <tableColumn id="422" xr3:uid="{A0ABE3D8-5CE0-43E3-B119-A6660585EFDE}" name="24/02/2026" dataDxfId="748"/>
    <tableColumn id="423" xr3:uid="{B8841744-C740-4174-A74F-A20A5F91820E}" name="25/02/2026" dataDxfId="747"/>
    <tableColumn id="424" xr3:uid="{D2C9660D-2225-4F52-8015-6BD0BF4762C4}" name="26/02/2026" dataDxfId="746"/>
    <tableColumn id="425" xr3:uid="{7952C242-92A9-4AE2-94B7-378A88A3203D}" name="27/02/2026" dataDxfId="745"/>
    <tableColumn id="426" xr3:uid="{9526A738-928D-4419-ACD2-51165CA97A24}" name="28/02/2026" dataDxfId="744"/>
    <tableColumn id="427" xr3:uid="{5125E5F7-6A64-43E8-B9EC-0F49DC7CAD8C}" name="01/03/2026" dataDxfId="743"/>
    <tableColumn id="428" xr3:uid="{F78A7A9C-8D8B-4513-B612-66AB42DB2B14}" name="02/03/2026" dataDxfId="742"/>
    <tableColumn id="429" xr3:uid="{EB7B7659-5DB4-45FD-B341-B839D76DEE04}" name="03/03/2026" dataDxfId="741"/>
    <tableColumn id="430" xr3:uid="{3C84E796-3D56-4AD0-A447-DBBAF4E0C35E}" name="04/03/2026" dataDxfId="740"/>
    <tableColumn id="431" xr3:uid="{1E9AB676-11FE-4CCA-A82F-46702383F1AA}" name="05/03/2026" dataDxfId="739"/>
    <tableColumn id="432" xr3:uid="{8935B45E-D45B-4941-A07D-63493B76194C}" name="06/03/2026" dataDxfId="738"/>
    <tableColumn id="433" xr3:uid="{3578BFB1-A003-4C92-8791-D084BFC10A62}" name="07/03/2026" dataDxfId="737"/>
    <tableColumn id="434" xr3:uid="{3A75B9D5-50F8-4E3F-A26E-852CD418861D}" name="08/03/2026" dataDxfId="736"/>
    <tableColumn id="435" xr3:uid="{F95DA5AF-A920-4143-9A2F-0F7F5C3CB989}" name="09/03/2026" dataDxfId="735"/>
    <tableColumn id="436" xr3:uid="{C67AAC55-11CB-4D18-8CD9-B48891C98DC6}" name="10/03/2026" dataDxfId="734"/>
    <tableColumn id="437" xr3:uid="{ECF4A1B6-605F-4FB9-8B18-FE455EF152DE}" name="11/03/2026" dataDxfId="733"/>
    <tableColumn id="438" xr3:uid="{722F0C1F-0B14-46D2-8899-AE75F34A4AAD}" name="12/03/2026" dataDxfId="732"/>
    <tableColumn id="439" xr3:uid="{2AE2CDAF-9608-4D0A-8EA5-575F93D08BE0}" name="13/03/2026" dataDxfId="731"/>
    <tableColumn id="440" xr3:uid="{B3D5ED8A-3FB2-47A8-8094-F80DB2B47A65}" name="14/03/2026" dataDxfId="730"/>
    <tableColumn id="441" xr3:uid="{BF14061D-3C2F-47FC-97CB-D653BC547E0B}" name="15/03/2026" dataDxfId="729"/>
    <tableColumn id="442" xr3:uid="{1C9E86FE-E20D-4353-AAC0-A49796F672A9}" name="16/03/2026" dataDxfId="728"/>
    <tableColumn id="443" xr3:uid="{47087E61-BDDE-43CF-8982-BF4E2D1A59C5}" name="17/03/2026" dataDxfId="727"/>
    <tableColumn id="444" xr3:uid="{34FB75FE-82EE-4441-898B-7DD6A9311207}" name="18/03/2026" dataDxfId="726"/>
    <tableColumn id="445" xr3:uid="{EF69AA09-F26C-4C71-9BB0-6AF17DF1A1DF}" name="19/03/2026" dataDxfId="725"/>
    <tableColumn id="446" xr3:uid="{14160F86-AA19-4697-8CE5-DC11E0B780BE}" name="20/03/2026" dataDxfId="724"/>
    <tableColumn id="447" xr3:uid="{52B0D9CA-D4B9-438C-88F9-DF82FEADB34B}" name="21/03/2026" dataDxfId="723"/>
    <tableColumn id="448" xr3:uid="{12DBBD86-F418-4453-BF1A-5A4BE10F7884}" name="22/03/2026" dataDxfId="722"/>
    <tableColumn id="449" xr3:uid="{9BF1F7FA-877B-4924-B716-D32A12EDCE5B}" name="23/03/2026" dataDxfId="721"/>
    <tableColumn id="450" xr3:uid="{E199149E-94D3-4EA7-81CB-F8202EE33F89}" name="24/03/2026" dataDxfId="720"/>
    <tableColumn id="451" xr3:uid="{655742C8-73C0-4F90-86A7-D0C6C019C09C}" name="25/03/2026" dataDxfId="719"/>
    <tableColumn id="452" xr3:uid="{1684ECF3-E49A-4728-8C92-19E4225F8F39}" name="26/03/2026" dataDxfId="718"/>
    <tableColumn id="453" xr3:uid="{C39AA751-DDA8-4B13-903A-AD0C4D9FED48}" name="27/03/2026" dataDxfId="717"/>
    <tableColumn id="454" xr3:uid="{5A8CAB27-A41B-4CF9-8EC6-40D273D42200}" name="28/03/2026" dataDxfId="716"/>
    <tableColumn id="455" xr3:uid="{B535A9D6-27EA-49D3-BA7A-705C9C57697D}" name="29/03/2026" dataDxfId="715"/>
    <tableColumn id="456" xr3:uid="{E89E517B-3CC5-4E1B-B444-8A56107F21D3}" name="30/03/2026" dataDxfId="714"/>
    <tableColumn id="457" xr3:uid="{C5F06E99-B4CA-4730-8693-72CB7FA85482}" name="31/03/2026" dataDxfId="713"/>
    <tableColumn id="458" xr3:uid="{956A6CF9-8A82-4A40-807D-70B9F25E5CFF}" name="01/04/2026" dataDxfId="712"/>
    <tableColumn id="459" xr3:uid="{00548D6A-4977-4BA7-A812-4019EA3618D3}" name="02/04/2026" dataDxfId="711"/>
    <tableColumn id="460" xr3:uid="{EAAEFA51-518B-471B-A447-008DC632FC2C}" name="03/04/2026" dataDxfId="710"/>
    <tableColumn id="461" xr3:uid="{8956BE8C-1F3E-4AE3-B6DC-2CEECDF53607}" name="04/04/2026" dataDxfId="709"/>
    <tableColumn id="462" xr3:uid="{D8CBE63D-BC94-4019-B5D0-9925C7069610}" name="05/04/2026" dataDxfId="708"/>
    <tableColumn id="463" xr3:uid="{FF6A392D-1459-4542-B550-9351B54C0010}" name="06/04/2026" dataDxfId="707"/>
    <tableColumn id="464" xr3:uid="{CBDFFF27-91C2-4EA0-A940-F692CA01C69C}" name="07/04/2026" dataDxfId="706"/>
    <tableColumn id="465" xr3:uid="{A718F264-7091-43F2-A546-5F8ED3B4E3B4}" name="08/04/2026" dataDxfId="705"/>
    <tableColumn id="466" xr3:uid="{535712AD-ED7D-4AC7-9AD7-32494EBB22D2}" name="09/04/2026" dataDxfId="704"/>
    <tableColumn id="467" xr3:uid="{54396724-63C3-470A-9B41-7802E0930DD7}" name="10/04/2026" dataDxfId="703"/>
    <tableColumn id="468" xr3:uid="{E408CB33-0B65-44E6-AEF9-C73D1EBC0EC1}" name="11/04/2026" dataDxfId="702"/>
    <tableColumn id="469" xr3:uid="{A3A66BC0-D146-4045-ABAC-59ADFC991F9C}" name="12/04/2026" dataDxfId="701"/>
    <tableColumn id="470" xr3:uid="{1392E6DC-3388-4EF8-8381-767C200D5ACC}" name="13/04/2026" dataDxfId="700"/>
    <tableColumn id="471" xr3:uid="{E95282EF-7793-4807-901D-1F0C8658DC4D}" name="14/04/2026" dataDxfId="699"/>
    <tableColumn id="472" xr3:uid="{4AC94956-6C93-43C2-B593-529D0B79AF10}" name="15/04/2026" dataDxfId="698"/>
    <tableColumn id="473" xr3:uid="{7A563501-5624-491D-8DD4-9FB30E226092}" name="16/04/2026" dataDxfId="697"/>
    <tableColumn id="474" xr3:uid="{D5878B06-66D4-4789-AF9F-096ACAA24662}" name="17/04/2026" dataDxfId="696"/>
    <tableColumn id="475" xr3:uid="{D50C0951-51F1-4243-A1F4-266821205EFA}" name="18/04/2026" dataDxfId="695"/>
    <tableColumn id="476" xr3:uid="{4D39CCC0-81E3-4C31-AE09-099BB5CF267E}" name="19/04/2026" dataDxfId="694"/>
    <tableColumn id="477" xr3:uid="{E435B9D0-D815-4A2A-8EC0-7400ED786813}" name="20/04/2026" dataDxfId="693"/>
    <tableColumn id="478" xr3:uid="{36895461-EA63-4857-8E1D-218E530C699F}" name="21/04/2026" dataDxfId="692"/>
    <tableColumn id="479" xr3:uid="{9029CA87-86D6-46A3-B865-8E8566C9E3E2}" name="22/04/2026" dataDxfId="691"/>
    <tableColumn id="480" xr3:uid="{90B31A5A-9615-434F-AE37-6B1FFABC75CA}" name="23/04/2026" dataDxfId="690"/>
    <tableColumn id="481" xr3:uid="{8C82E524-6E36-42C4-97EE-98814FB783A7}" name="24/04/2026" dataDxfId="689"/>
    <tableColumn id="482" xr3:uid="{30425BD8-FFF8-4FDD-A39B-2989A6ACE15A}" name="25/04/2026" dataDxfId="688"/>
    <tableColumn id="483" xr3:uid="{95A41AF0-CBB9-49A5-86B4-6CA79DEDF937}" name="26/04/2026" dataDxfId="687"/>
    <tableColumn id="484" xr3:uid="{984DF1E8-8180-4A39-A05B-5C30E3F2C728}" name="27/04/2026" dataDxfId="686"/>
    <tableColumn id="485" xr3:uid="{22CA6B84-742C-4C8A-82B9-D20019128DB7}" name="28/04/2026" dataDxfId="685"/>
    <tableColumn id="486" xr3:uid="{7F12028F-006A-47BC-B3E8-C359656FD98B}" name="29/04/2026" dataDxfId="684"/>
    <tableColumn id="487" xr3:uid="{FF60E8EF-7E13-47E0-898F-5962081DE477}" name="30/04/2026" dataDxfId="683"/>
    <tableColumn id="488" xr3:uid="{4A677744-24ED-4587-A4AA-FF8A2929AC56}" name="01/05/2026" dataDxfId="682"/>
    <tableColumn id="489" xr3:uid="{A0599C5A-D0F3-4825-B67D-A4CB4007F0DC}" name="02/05/2026" dataDxfId="681"/>
    <tableColumn id="490" xr3:uid="{35A2A52A-13D6-40C1-9F41-C813279BE70D}" name="03/05/2026" dataDxfId="680"/>
    <tableColumn id="491" xr3:uid="{80AF3256-0D1B-479A-9F68-42A89174A076}" name="04/05/2026" dataDxfId="679"/>
    <tableColumn id="492" xr3:uid="{B1C819F9-EAB1-465B-80A7-DF61E579DA49}" name="05/05/2026" dataDxfId="678"/>
    <tableColumn id="493" xr3:uid="{BBE9F6A7-A262-422B-9258-B77F3B00362C}" name="06/05/2026" dataDxfId="677"/>
    <tableColumn id="494" xr3:uid="{9539942A-2E8C-4552-892B-EA967D14DED4}" name="07/05/2026" dataDxfId="676"/>
    <tableColumn id="495" xr3:uid="{6DF0B605-8708-46BC-BA78-BCE662B10BAC}" name="08/05/2026" dataDxfId="675"/>
    <tableColumn id="496" xr3:uid="{81D48188-011E-40C8-A5B6-98EE937A2856}" name="09/05/2026" dataDxfId="674"/>
    <tableColumn id="497" xr3:uid="{24BF2AB7-CB4B-4279-BB97-7BB1CAB28696}" name="10/05/2026" dataDxfId="673"/>
    <tableColumn id="498" xr3:uid="{2AEE7161-732C-4535-AB89-D1F11CB1CA9F}" name="11/05/2026" dataDxfId="672"/>
    <tableColumn id="499" xr3:uid="{7E3756F7-1EC2-4C4F-AD5A-58F2185AA219}" name="12/05/2026" dataDxfId="671"/>
    <tableColumn id="500" xr3:uid="{B1B69EEA-F2AC-4BED-B806-1ABFC5520371}" name="13/05/2026" dataDxfId="670"/>
    <tableColumn id="501" xr3:uid="{AC8DA0A3-4905-4C3C-8743-D9373AD77E12}" name="14/05/2026" dataDxfId="669"/>
    <tableColumn id="502" xr3:uid="{CF6328AC-F6BA-4278-A109-B52DED20832C}" name="15/05/2026" dataDxfId="668"/>
    <tableColumn id="503" xr3:uid="{2B5CF8E7-4D59-4BB8-BA22-B7F6A1BD6D8F}" name="16/05/2026" dataDxfId="667"/>
    <tableColumn id="504" xr3:uid="{017CEABA-A3AD-4E22-9AA7-CFF5D49EA646}" name="17/05/2026" dataDxfId="666"/>
    <tableColumn id="505" xr3:uid="{7C8FFDF3-3EE6-4996-B0A3-313E7FCEE8DC}" name="18/05/2026" dataDxfId="665"/>
    <tableColumn id="506" xr3:uid="{52AF12DD-84DC-4523-81DD-199B6EC7808C}" name="19/05/2026" dataDxfId="664"/>
    <tableColumn id="507" xr3:uid="{4D791032-670F-4B00-9A34-DDFA480AAD95}" name="20/05/2026" dataDxfId="663"/>
    <tableColumn id="508" xr3:uid="{38A2622D-D39B-4AF8-97CC-F3C8A6454437}" name="21/05/2026" dataDxfId="662"/>
    <tableColumn id="509" xr3:uid="{F20E69E8-197B-4C43-8177-761B550BD26E}" name="22/05/2026" dataDxfId="661"/>
    <tableColumn id="510" xr3:uid="{BF79290C-CE99-4837-9000-05362C72396E}" name="23/05/2026" dataDxfId="660"/>
    <tableColumn id="511" xr3:uid="{83C3B5C3-CD01-46AE-8A88-34689849E09A}" name="24/05/2026" dataDxfId="659"/>
    <tableColumn id="512" xr3:uid="{7438DE87-71E1-4D82-8B7F-46B8EBD49934}" name="25/05/2026" dataDxfId="658"/>
    <tableColumn id="513" xr3:uid="{78D62F4B-27D5-48CC-ADD9-01280F85670C}" name="26/05/2026" dataDxfId="657"/>
    <tableColumn id="514" xr3:uid="{646532A9-9359-4C3C-BDF6-BFFCBC960406}" name="27/05/2026" dataDxfId="656"/>
    <tableColumn id="515" xr3:uid="{BF19A3B4-B74B-4855-8603-BF79BBFF1FC1}" name="28/05/2026" dataDxfId="655"/>
    <tableColumn id="516" xr3:uid="{F8191AD7-643B-41DB-8111-0DA564A60D3C}" name="29/05/2026" dataDxfId="654"/>
    <tableColumn id="517" xr3:uid="{5A1A14AB-4E8F-4595-98A8-530EFA4163E7}" name="30/05/2026" dataDxfId="653"/>
    <tableColumn id="518" xr3:uid="{08241CFD-F679-42DA-BA35-F1F374E75B42}" name="31/05/2026" dataDxfId="652"/>
    <tableColumn id="519" xr3:uid="{FE6E2125-0031-43B8-9802-0CD352F32677}" name="01/06/2026" dataDxfId="651"/>
    <tableColumn id="520" xr3:uid="{922E1E74-BD61-42F1-9B38-6BDD5A0CCA4B}" name="02/06/2026" dataDxfId="650"/>
    <tableColumn id="521" xr3:uid="{762021AA-EED0-4E06-8D44-4D0E3CD23B9A}" name="03/06/2026" dataDxfId="649"/>
    <tableColumn id="522" xr3:uid="{1C05C685-3A86-490A-B943-99C269FDAA45}" name="04/06/2026" dataDxfId="648"/>
    <tableColumn id="523" xr3:uid="{7BDBC836-751A-488A-B124-017B308B3458}" name="05/06/2026" dataDxfId="647"/>
    <tableColumn id="524" xr3:uid="{DE002A67-03A6-4D72-8B20-FE6DFEDBA286}" name="06/06/2026" dataDxfId="646"/>
    <tableColumn id="525" xr3:uid="{E110E48C-788B-45C7-B824-FF37AC4655D2}" name="07/06/2026" dataDxfId="645"/>
    <tableColumn id="526" xr3:uid="{68002B16-1239-43C4-B780-1137BCB42A73}" name="08/06/2026" dataDxfId="644"/>
    <tableColumn id="527" xr3:uid="{E2E21BFA-4867-457A-AF06-745B0DB276B8}" name="09/06/2026" dataDxfId="643"/>
    <tableColumn id="528" xr3:uid="{897B7112-DEC0-49AA-8FBF-3692EAF81F37}" name="10/06/2026" dataDxfId="642"/>
    <tableColumn id="529" xr3:uid="{89E27184-C2D3-4041-89BC-6BB4C07DF1E6}" name="11/06/2026" dataDxfId="641"/>
    <tableColumn id="530" xr3:uid="{9AFC889E-4312-4D76-BB2B-0274156AEFF9}" name="12/06/2026" dataDxfId="640"/>
    <tableColumn id="531" xr3:uid="{19EC0FC0-57FD-4094-A9D7-5A27167CB1EE}" name="13/06/2026" dataDxfId="639"/>
    <tableColumn id="532" xr3:uid="{613D7980-17F5-444D-B83C-B14B6E348283}" name="14/06/2026" dataDxfId="638"/>
    <tableColumn id="533" xr3:uid="{EED2BE24-7D55-44BA-B544-450FCFC5CD60}" name="15/06/2026" dataDxfId="637"/>
    <tableColumn id="534" xr3:uid="{BE424335-9CB1-4768-ABD0-CD7B26F1A0FE}" name="16/06/2026" dataDxfId="636"/>
    <tableColumn id="535" xr3:uid="{86FD3F33-3223-45EA-AFE6-BD2F3C300ED3}" name="17/06/2026" dataDxfId="635"/>
    <tableColumn id="536" xr3:uid="{6524B79C-543A-4D9E-9FD1-2EC0A3DDAE26}" name="18/06/2026" dataDxfId="634"/>
    <tableColumn id="537" xr3:uid="{FE9EE7CB-8089-4D2E-BF42-4CCE525C8AD4}" name="19/06/2026" dataDxfId="633"/>
    <tableColumn id="538" xr3:uid="{881F41F1-4988-497F-9578-AC1A65EBB99D}" name="20/06/2026" dataDxfId="632"/>
    <tableColumn id="539" xr3:uid="{5879B2D7-ABCA-48E0-8EF2-F9AD8D3DF3DD}" name="21/06/2026" dataDxfId="631"/>
    <tableColumn id="540" xr3:uid="{EE1CCE6B-FA4E-42A1-B37F-CB336D3EC12B}" name="22/06/2026" dataDxfId="630"/>
    <tableColumn id="541" xr3:uid="{9EE30E61-707B-403D-9828-623B9278A7B9}" name="23/06/2026" dataDxfId="629"/>
    <tableColumn id="542" xr3:uid="{F3EE5217-9A95-4B50-BFC2-12E2D6A92F6C}" name="24/06/2026" dataDxfId="628"/>
    <tableColumn id="543" xr3:uid="{87944A1B-B346-4DC9-BAF8-7BF8C79B886B}" name="25/06/2026" dataDxfId="627"/>
    <tableColumn id="544" xr3:uid="{2FA8A6A0-A0F6-496F-99D8-50D3F80FBDDC}" name="26/06/2026" dataDxfId="626"/>
    <tableColumn id="545" xr3:uid="{95733289-0B3F-4624-94DD-48FB5C2ED6AC}" name="27/06/2026" dataDxfId="625"/>
    <tableColumn id="546" xr3:uid="{CD23114F-266C-4760-8CD0-8AA666EDF152}" name="28/06/2026" dataDxfId="624"/>
    <tableColumn id="547" xr3:uid="{52515B32-F4DE-4A6B-882D-FE0E2F4F1B2D}" name="29/06/2026" dataDxfId="623"/>
    <tableColumn id="548" xr3:uid="{67C10B2D-FF6B-47FF-B9F5-0017BA93F3C4}" name="30/06/2026" dataDxfId="622"/>
    <tableColumn id="549" xr3:uid="{CF3D66F2-94B4-4E29-BF8B-25BCF4BD6EDA}" name="01/07/2026" dataDxfId="621"/>
    <tableColumn id="550" xr3:uid="{CEE3701C-1A56-4CAC-81C7-4CB8F0B0D97F}" name="02/07/2026" dataDxfId="620"/>
    <tableColumn id="551" xr3:uid="{CB8C7CCC-9F1E-4242-B946-260455DA0474}" name="03/07/2026" dataDxfId="619"/>
    <tableColumn id="552" xr3:uid="{540EFBF4-515C-4235-8496-A5547ABF5F5D}" name="04/07/2026" dataDxfId="618"/>
    <tableColumn id="553" xr3:uid="{4D77048C-B5FD-43BB-B5EC-CA9A84BD9416}" name="05/07/2026" dataDxfId="617"/>
    <tableColumn id="554" xr3:uid="{41DF705E-61F5-4FD8-8C0D-783C5F798415}" name="06/07/2026" dataDxfId="616"/>
    <tableColumn id="555" xr3:uid="{8DF0FDB8-0DC7-4627-8E43-95E307814DEE}" name="07/07/2026" dataDxfId="615"/>
    <tableColumn id="556" xr3:uid="{E8CAA98D-0ABB-4C04-94EA-FB889FB9D246}" name="08/07/2026" dataDxfId="614"/>
    <tableColumn id="557" xr3:uid="{0F96D204-3E1E-4B06-997E-36E4E63571C0}" name="09/07/2026" dataDxfId="613"/>
    <tableColumn id="558" xr3:uid="{476DA830-5887-4170-ABF9-CBAB226A17B4}" name="10/07/2026" dataDxfId="612"/>
    <tableColumn id="559" xr3:uid="{E56C9FD3-4009-4E10-BEAA-907439A29A09}" name="11/07/2026" dataDxfId="611"/>
    <tableColumn id="560" xr3:uid="{0992417C-3092-4325-ADC2-0AC5CFE90DA4}" name="12/07/2026" dataDxfId="610"/>
    <tableColumn id="561" xr3:uid="{2F50A666-7940-4A98-84DF-735BB17D1EAF}" name="13/07/2026" dataDxfId="609"/>
    <tableColumn id="562" xr3:uid="{288D73AD-11B5-4B2F-BFA2-893C0A8B476F}" name="14/07/2026" dataDxfId="608"/>
    <tableColumn id="563" xr3:uid="{F8CAA494-FA1C-4D8B-93F7-27FDA714A3E9}" name="15/07/2026" dataDxfId="607"/>
    <tableColumn id="564" xr3:uid="{39235B40-DFCE-4709-A616-D5D3CA01AC82}" name="16/07/2026" dataDxfId="606"/>
    <tableColumn id="565" xr3:uid="{8E8AB189-C9B2-4D39-8B1E-7ED58A49F947}" name="17/07/2026" dataDxfId="605"/>
    <tableColumn id="566" xr3:uid="{13974760-49B9-4859-85F8-5F047597C205}" name="18/07/2026" dataDxfId="604"/>
    <tableColumn id="567" xr3:uid="{1D35DE40-2C20-4ECD-A5BC-8EBEE71A0ECF}" name="19/07/2026" dataDxfId="603"/>
    <tableColumn id="568" xr3:uid="{9EAD6F85-C02D-4FB8-ACE7-7CD24F2EF32B}" name="20/07/2026" dataDxfId="602"/>
    <tableColumn id="569" xr3:uid="{2B0C21D9-DA68-4122-9080-480F9B5BDFD3}" name="21/07/2026" dataDxfId="601"/>
    <tableColumn id="570" xr3:uid="{67D41B96-0A65-4BBA-A039-44B1A39D2632}" name="22/07/2026" dataDxfId="600"/>
    <tableColumn id="571" xr3:uid="{A6102883-0B3A-4F0A-9E86-9F95C1D222FA}" name="23/07/2026" dataDxfId="599"/>
    <tableColumn id="572" xr3:uid="{916AA275-F186-4EE8-B2B1-ACA59AD42826}" name="24/07/2026" dataDxfId="598"/>
    <tableColumn id="573" xr3:uid="{1C9CE0EA-4807-49FB-89DF-8F65D83872F0}" name="25/07/2026" dataDxfId="597"/>
    <tableColumn id="574" xr3:uid="{84230AD7-207C-4F96-A9ED-2DC6C3226749}" name="26/07/2026" dataDxfId="596"/>
    <tableColumn id="575" xr3:uid="{2FBF5205-4A0C-4759-ACC7-6D18841756D9}" name="27/07/2026" dataDxfId="595"/>
    <tableColumn id="576" xr3:uid="{5BE3A2CF-3F2B-40A6-8E1E-E05C0822DA00}" name="28/07/2026" dataDxfId="594"/>
    <tableColumn id="577" xr3:uid="{2843F266-F845-402B-B12A-706C760648F7}" name="29/07/2026" dataDxfId="593"/>
    <tableColumn id="578" xr3:uid="{5DA2FA53-9549-4F09-9038-42E6EEDE8519}" name="30/07/2026" dataDxfId="592"/>
    <tableColumn id="579" xr3:uid="{98FE555C-A3B1-4D9C-AEA8-F2FD34882EF5}" name="31/07/2026" dataDxfId="59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VG43" totalsRowShown="0" headerRowDxfId="588" dataDxfId="586" headerRowBorderDxfId="587" tableBorderDxfId="585">
  <autoFilter ref="A2:VG43" xr:uid="{C346AB0A-8AF5-4E83-97BB-9710C9A1EE0F}">
    <filterColumn colId="1">
      <colorFilter dxfId="5"/>
    </filterColumn>
  </autoFilter>
  <sortState xmlns:xlrd2="http://schemas.microsoft.com/office/spreadsheetml/2017/richdata2" ref="A3:QW25">
    <sortCondition ref="B2:B42"/>
  </sortState>
  <tableColumns count="579">
    <tableColumn id="1" xr3:uid="{08BCBFDB-7ED1-4AAA-9D8B-16445B157D25}" name="UFV 1" dataDxfId="584"/>
    <tableColumn id="2" xr3:uid="{233365EB-F5E4-447C-AE74-6262155E0373}" name="UFV 2" dataDxfId="583"/>
    <tableColumn id="3" xr3:uid="{34E7A312-E401-42B5-B93E-50D04A7D91C7}" name="01/01/2025" dataDxfId="582"/>
    <tableColumn id="4" xr3:uid="{EB86434F-2CD3-4E4F-8514-21E6149BA642}" name="02/01/2025" dataDxfId="581"/>
    <tableColumn id="5" xr3:uid="{8C2B5096-C382-404A-AFBB-B482C64F76DB}" name="03/01/2025" dataDxfId="580"/>
    <tableColumn id="6" xr3:uid="{56CF8B9E-8997-426D-8C98-47B74BE4DD7B}" name="04/01/2025" dataDxfId="579"/>
    <tableColumn id="7" xr3:uid="{13F29429-6E53-4009-8F90-1AFC94702C2C}" name="05/01/2025" dataDxfId="578"/>
    <tableColumn id="8" xr3:uid="{33FD7AEA-6252-4F2C-9784-39652CF995FB}" name="06/01/2025" dataDxfId="577"/>
    <tableColumn id="9" xr3:uid="{FCBA1DE4-9E9A-4697-923D-8842D43FCC8F}" name="07/01/2025" dataDxfId="576"/>
    <tableColumn id="10" xr3:uid="{835807B2-B0CB-4A2D-B8D6-6562EF73F357}" name="08/01/2025" dataDxfId="575"/>
    <tableColumn id="11" xr3:uid="{FC14494F-2BFE-4F8B-BC60-97BEDBE026B7}" name="09/01/2025" dataDxfId="574"/>
    <tableColumn id="12" xr3:uid="{DAA45BDC-65A9-490E-B43F-FF8E251CA8B0}" name="10/01/2025" dataDxfId="573"/>
    <tableColumn id="13" xr3:uid="{75802CE7-9E50-46FE-A26F-2365D9C03F4C}" name="11/01/2025" dataDxfId="572"/>
    <tableColumn id="14" xr3:uid="{7A3C3223-B064-4E6F-818F-E23E4D4867C7}" name="12/01/2025" dataDxfId="571"/>
    <tableColumn id="15" xr3:uid="{E2AD5C3C-1D2A-4185-8D46-22620C59C12C}" name="13/01/2025" dataDxfId="570"/>
    <tableColumn id="16" xr3:uid="{EE4FA98A-C16D-4195-BA4A-7ED591EF76EE}" name="14/01/2025" dataDxfId="569"/>
    <tableColumn id="17" xr3:uid="{9FD0A299-F10D-4866-ACF8-AE51BC1BB479}" name="15/01/2025" dataDxfId="568"/>
    <tableColumn id="18" xr3:uid="{B9D4A73C-712F-49B3-BC9C-8C783DC75A5B}" name="16/01/2025" dataDxfId="567"/>
    <tableColumn id="19" xr3:uid="{909FC679-D8DB-4197-9685-8C86D90F66D1}" name="17/01/2025" dataDxfId="566"/>
    <tableColumn id="20" xr3:uid="{C5731F7C-3E17-41F9-9442-3879DB2EA17C}" name="18/01/2025" dataDxfId="565"/>
    <tableColumn id="21" xr3:uid="{67299914-2F66-4D61-AD15-4FEBFD9817C4}" name="19/01/2025" dataDxfId="564"/>
    <tableColumn id="22" xr3:uid="{16619ED2-B2F2-4AD5-AC73-E4E7BDFC94EC}" name="20/01/2025" dataDxfId="563"/>
    <tableColumn id="23" xr3:uid="{CF2E6989-A006-4B0A-8CCB-7FE5A4294393}" name="21/01/2025" dataDxfId="562"/>
    <tableColumn id="24" xr3:uid="{FF84B23F-122F-4CB7-83DB-5A1E31938990}" name="22/01/2025" dataDxfId="561"/>
    <tableColumn id="25" xr3:uid="{CE3AFCB4-A434-46DE-B066-F0E5C9B11E53}" name="23/01/2025" dataDxfId="560"/>
    <tableColumn id="26" xr3:uid="{C1697F11-7261-4115-AE57-A4FC3FF56B1F}" name="24/01/2025" dataDxfId="559"/>
    <tableColumn id="27" xr3:uid="{957A6931-3EF9-47D4-A3D1-2002C37E32CA}" name="25/01/2025" dataDxfId="558"/>
    <tableColumn id="28" xr3:uid="{2CBAF6FA-F4F0-434C-9B19-9481E6BA013F}" name="26/01/2025" dataDxfId="557"/>
    <tableColumn id="29" xr3:uid="{86D6F030-CF2E-4CC8-8985-5287E7B27D17}" name="27/01/2025" dataDxfId="556"/>
    <tableColumn id="30" xr3:uid="{2B5161F0-4A33-454B-8847-7E678EFF2479}" name="28/01/2025" dataDxfId="555"/>
    <tableColumn id="31" xr3:uid="{207DF40D-1F02-4A9E-8402-DE2F0FD1E9AC}" name="29/01/2025" dataDxfId="554"/>
    <tableColumn id="32" xr3:uid="{25CEE71F-D56C-4187-AC69-7E988E7E6B17}" name="30/01/2025" dataDxfId="553"/>
    <tableColumn id="33" xr3:uid="{68ECC86D-FF68-4F85-BAEC-20E4CAC29AEE}" name="31/01/2025" dataDxfId="552"/>
    <tableColumn id="34" xr3:uid="{67BC18EC-56BD-4D93-BE21-7AC950E9D675}" name="01/02/2025" dataDxfId="551"/>
    <tableColumn id="35" xr3:uid="{6E7CD8FB-44B2-4E79-8349-C67E13FA2EF2}" name="02/02/2025" dataDxfId="550"/>
    <tableColumn id="36" xr3:uid="{464DDB50-6096-4B3E-AA30-4BA2BD79054E}" name="03/02/2025" dataDxfId="549"/>
    <tableColumn id="37" xr3:uid="{C986E4C1-2A5A-4A1D-9667-D1581340A2ED}" name="04/02/2025" dataDxfId="548"/>
    <tableColumn id="38" xr3:uid="{5AD058DD-3C6D-4B31-A8DE-C0E2F75E83CC}" name="05/02/2025" dataDxfId="547"/>
    <tableColumn id="39" xr3:uid="{7E180898-3794-41C6-9FD3-3DF7442F4F63}" name="06/02/2025" dataDxfId="546"/>
    <tableColumn id="40" xr3:uid="{A65AE59A-3DB0-4303-AA47-098F4EECDC1D}" name="07/02/2025" dataDxfId="545"/>
    <tableColumn id="41" xr3:uid="{5D81DC9F-1AA9-4D85-B3F2-FAA64120FF68}" name="08/02/2025" dataDxfId="544"/>
    <tableColumn id="42" xr3:uid="{50325CAA-5822-4D3F-91EC-0A3139E4F123}" name="09/02/2025" dataDxfId="543"/>
    <tableColumn id="43" xr3:uid="{5AE8421C-9368-49E1-8FB9-D6AE47FBA9FE}" name="10/02/2025" dataDxfId="542"/>
    <tableColumn id="44" xr3:uid="{95AEBBED-54D0-4096-948E-6CAF44BA973C}" name="11/02/2025" dataDxfId="541"/>
    <tableColumn id="45" xr3:uid="{A5AB86D1-1039-472D-990D-67510E257337}" name="12/02/2025" dataDxfId="540"/>
    <tableColumn id="46" xr3:uid="{D8992954-275A-407E-B5A5-7CECE55C3E49}" name="13/02/2025" dataDxfId="539"/>
    <tableColumn id="47" xr3:uid="{F64C8AB7-6097-4629-95DF-805C7D3DF457}" name="14/02/2025" dataDxfId="538"/>
    <tableColumn id="48" xr3:uid="{05E01401-25FD-4CAF-BDD8-D33A2B06DA08}" name="15/02/2025" dataDxfId="537"/>
    <tableColumn id="49" xr3:uid="{D233E705-A567-4AD0-BAFD-8C64F4DE2025}" name="16/02/2025" dataDxfId="536"/>
    <tableColumn id="50" xr3:uid="{1BCB663F-66E6-48DF-A8FA-9973D2BD9966}" name="17/02/2025" dataDxfId="535"/>
    <tableColumn id="51" xr3:uid="{DFD234F1-8C9C-4464-88CD-6356F7D24DD7}" name="18/02/2025" dataDxfId="534"/>
    <tableColumn id="52" xr3:uid="{35E484B6-BA46-411C-A602-8BBA39FCEC7D}" name="19/02/2025" dataDxfId="533"/>
    <tableColumn id="53" xr3:uid="{54335144-B9FE-4E64-AE3A-058A3CB1CDD5}" name="20/02/2025" dataDxfId="532"/>
    <tableColumn id="54" xr3:uid="{87212146-C408-4DCF-96A7-A955AD818719}" name="21/02/2025" dataDxfId="531"/>
    <tableColumn id="55" xr3:uid="{937D33B6-4A93-4E34-930C-3582058159F3}" name="22/02/2025" dataDxfId="530"/>
    <tableColumn id="56" xr3:uid="{1C13E777-2A8E-4AA2-BB21-6C73EF4DECD8}" name="23/02/2025" dataDxfId="529"/>
    <tableColumn id="57" xr3:uid="{7AA0F6F4-A7BF-49E8-8D00-73507D3F2D91}" name="24/02/2025" dataDxfId="528"/>
    <tableColumn id="58" xr3:uid="{186B2976-9E9E-4C84-828B-DEB8A2D2A4E8}" name="25/02/2025" dataDxfId="527"/>
    <tableColumn id="59" xr3:uid="{1895CBF6-1AAE-4A9B-96A8-2739E4840593}" name="26/02/2025" dataDxfId="526"/>
    <tableColumn id="60" xr3:uid="{7E220DF6-457C-4BF2-8D9F-20FE8B4CAE09}" name="27/02/2025" dataDxfId="525"/>
    <tableColumn id="61" xr3:uid="{32F10008-7ACE-49CF-A057-9B5C00AB2517}" name="28/02/2025" dataDxfId="524"/>
    <tableColumn id="62" xr3:uid="{64EB65CB-7531-497E-8222-E75CEB6237A6}" name="01/03/2025" dataDxfId="523"/>
    <tableColumn id="63" xr3:uid="{E19F5E49-8535-422A-80EC-9E20FED2D283}" name="02/03/2025" dataDxfId="522"/>
    <tableColumn id="64" xr3:uid="{369B05AB-84D1-408D-962B-0DC902A4EBA3}" name="03/03/2025" dataDxfId="521"/>
    <tableColumn id="65" xr3:uid="{F3A59C46-629E-4F09-8036-827F54A49573}" name="04/03/2025" dataDxfId="520"/>
    <tableColumn id="66" xr3:uid="{C526EE6B-A21E-4EAE-A350-280CED0F5209}" name="05/03/2025" dataDxfId="519"/>
    <tableColumn id="67" xr3:uid="{690B10CC-3287-41E4-A432-3FE06808589C}" name="06/03/2025" dataDxfId="518"/>
    <tableColumn id="68" xr3:uid="{DC6DA81D-7C0A-48AA-BA82-0D28A36BF506}" name="07/03/2025" dataDxfId="517"/>
    <tableColumn id="69" xr3:uid="{9955C434-8791-4F00-B8FE-299EA0595C27}" name="08/03/2025" dataDxfId="516"/>
    <tableColumn id="70" xr3:uid="{C5D0E43B-F54E-427B-85F5-5683CD91EB78}" name="09/03/2025" dataDxfId="515"/>
    <tableColumn id="71" xr3:uid="{01BD728E-02E4-47F1-BFD8-60A450A76F50}" name="10/03/2025" dataDxfId="514"/>
    <tableColumn id="72" xr3:uid="{CDE4AA20-622C-4A95-B4E9-22484917180C}" name="11/03/2025" dataDxfId="513"/>
    <tableColumn id="73" xr3:uid="{B6DF0E9C-0414-4AAF-B88C-2588F2DFA9AA}" name="12/03/2025" dataDxfId="512"/>
    <tableColumn id="74" xr3:uid="{4D77989D-7827-40E6-9356-89E96A73EE51}" name="13/03/2025" dataDxfId="511"/>
    <tableColumn id="75" xr3:uid="{CA564FF7-AF89-474D-9BE7-F6847F1FF58D}" name="14/03/2025" dataDxfId="510"/>
    <tableColumn id="76" xr3:uid="{802C7C70-21FD-4D53-9FB7-79F7800DF010}" name="15/03/2025" dataDxfId="509"/>
    <tableColumn id="77" xr3:uid="{55505933-717E-4AFA-98B6-77DC8CC7DE58}" name="16/03/2025" dataDxfId="508"/>
    <tableColumn id="78" xr3:uid="{34D7C2CA-AF85-449B-AFE0-BA21622C8CAB}" name="17/03/2025" dataDxfId="507"/>
    <tableColumn id="79" xr3:uid="{0E933553-3CA7-40B3-91AC-C0BFC9F3D387}" name="18/03/2025" dataDxfId="506"/>
    <tableColumn id="80" xr3:uid="{9658D5BB-9A61-45B5-911B-D9E4FF327B71}" name="19/03/2025" dataDxfId="505"/>
    <tableColumn id="81" xr3:uid="{8FD522C3-AE4E-4765-891F-7868F1B26AD4}" name="20/03/2025" dataDxfId="504"/>
    <tableColumn id="82" xr3:uid="{6C4D1633-532B-4E4E-9DDF-9B7C77961C82}" name="21/03/2025" dataDxfId="503"/>
    <tableColumn id="83" xr3:uid="{1BE292EB-7D70-43CB-ABC4-D619A5200AFD}" name="22/03/2025" dataDxfId="502"/>
    <tableColumn id="84" xr3:uid="{9A7173FE-6F0B-4BF6-8381-5780F7667A3B}" name="23/03/2025" dataDxfId="501"/>
    <tableColumn id="85" xr3:uid="{C01014D3-5577-46E0-AB51-218321462D9B}" name="24/03/2025" dataDxfId="500"/>
    <tableColumn id="86" xr3:uid="{74058208-AFB4-4317-8CBA-B34E5296DBD2}" name="25/03/2025" dataDxfId="499"/>
    <tableColumn id="87" xr3:uid="{8D2B1080-18A6-4975-86FD-CFCB0BCD0CCA}" name="26/03/2025" dataDxfId="498"/>
    <tableColumn id="88" xr3:uid="{E391B7E9-F7BD-4189-966D-C012A0E7AC01}" name="27/03/2025" dataDxfId="497"/>
    <tableColumn id="89" xr3:uid="{C0D2C8EA-56F7-425C-814B-15313EA902A8}" name="28/03/2025" dataDxfId="496"/>
    <tableColumn id="90" xr3:uid="{A475C35A-8BCC-44C6-8B65-8767CCC5E4DA}" name="29/03/2025" dataDxfId="495"/>
    <tableColumn id="91" xr3:uid="{841B4390-134A-4C8D-92C5-6E58B7ADB9C7}" name="30/03/2025" dataDxfId="494"/>
    <tableColumn id="92" xr3:uid="{06166672-6735-48DA-9636-79A55C2388D8}" name="31/03/2025" dataDxfId="493"/>
    <tableColumn id="93" xr3:uid="{19D10586-0894-498F-87A6-AB64D8A5AF46}" name="01/04/2025" dataDxfId="492"/>
    <tableColumn id="94" xr3:uid="{A2019D0E-72FC-4A02-A61B-410E681D4A05}" name="02/04/2025" dataDxfId="491"/>
    <tableColumn id="95" xr3:uid="{F9066D11-CCF1-41C5-92A4-3E561DB6817C}" name="03/04/2025" dataDxfId="490"/>
    <tableColumn id="96" xr3:uid="{17DB1970-829E-480F-B9DC-22F942F64484}" name="04/04/2025" dataDxfId="489"/>
    <tableColumn id="97" xr3:uid="{85FDFE97-EFCB-4432-A9B6-9B080B734039}" name="05/04/2025" dataDxfId="488"/>
    <tableColumn id="98" xr3:uid="{772B0AC4-A128-40C9-A73F-6E0C2F96B7D6}" name="06/04/2025" dataDxfId="487"/>
    <tableColumn id="99" xr3:uid="{A02E863A-FF98-4B08-A525-F0352CFED554}" name="07/04/2025" dataDxfId="486"/>
    <tableColumn id="100" xr3:uid="{B8769A40-6069-4AF4-A34E-F850E298ED7D}" name="08/04/2025" dataDxfId="485"/>
    <tableColumn id="101" xr3:uid="{1879A0B0-9E14-42C7-85A1-FAB55843E17B}" name="09/04/2025" dataDxfId="484"/>
    <tableColumn id="102" xr3:uid="{B5C4CF42-9C67-4816-AF6A-02173504006F}" name="10/04/2025" dataDxfId="483"/>
    <tableColumn id="103" xr3:uid="{B4532F9A-F526-4A98-A05E-4067BF8DB18F}" name="11/04/2025" dataDxfId="482"/>
    <tableColumn id="104" xr3:uid="{64A45470-197B-4724-B4EE-9AF3636C9069}" name="12/04/2025" dataDxfId="481"/>
    <tableColumn id="105" xr3:uid="{43EEA016-6D81-4927-A024-B838578A1DF9}" name="13/04/2025" dataDxfId="480"/>
    <tableColumn id="106" xr3:uid="{C0691C88-4322-4A0B-9F9A-F83D382C5469}" name="14/04/2025" dataDxfId="479"/>
    <tableColumn id="107" xr3:uid="{E40C8D2A-5E3E-4B80-B0C4-611441601E4B}" name="15/04/2025" dataDxfId="478"/>
    <tableColumn id="108" xr3:uid="{80BA62BF-FD6E-4C93-BA1C-60193BD9A5F5}" name="16/04/2025" dataDxfId="477"/>
    <tableColumn id="109" xr3:uid="{D3B56FCB-9A5B-4340-B17C-8A18350ECD0E}" name="17/04/2025" dataDxfId="476"/>
    <tableColumn id="110" xr3:uid="{9A1D5CCA-DC79-4A4B-AC70-4A1700369852}" name="18/04/2025" dataDxfId="475"/>
    <tableColumn id="111" xr3:uid="{29962834-D38F-405F-837C-7CCD2CF3BF52}" name="19/04/2025" dataDxfId="474"/>
    <tableColumn id="112" xr3:uid="{232E0A27-9697-4B06-A5E5-8FCA07F22618}" name="20/04/2025" dataDxfId="473"/>
    <tableColumn id="113" xr3:uid="{7C51ADC4-7106-4792-9CE3-81351B286C20}" name="21/04/2025" dataDxfId="472"/>
    <tableColumn id="114" xr3:uid="{BDE148E7-CF73-4520-87C4-995D71B5B911}" name="22/04/2025" dataDxfId="471"/>
    <tableColumn id="115" xr3:uid="{7106DD61-B59D-4A95-B7C6-CFD22FF4C357}" name="23/04/2025" dataDxfId="470"/>
    <tableColumn id="116" xr3:uid="{73E01BE9-DDF2-436A-9B1E-91E8D23EAFB3}" name="24/04/2025" dataDxfId="469"/>
    <tableColumn id="117" xr3:uid="{BC4CA7B7-D054-47F1-A92E-7F04662AF530}" name="25/04/2025" dataDxfId="468"/>
    <tableColumn id="118" xr3:uid="{A1E1A13E-E9AE-42B5-B25E-E064BF115668}" name="26/04/2025" dataDxfId="467"/>
    <tableColumn id="119" xr3:uid="{4F12D8B5-F7A8-4C41-9C1B-85D45B70B8EC}" name="27/04/2025" dataDxfId="466"/>
    <tableColumn id="120" xr3:uid="{D655AD3B-6268-4762-A219-6CF028651FC6}" name="28/04/2025" dataDxfId="465"/>
    <tableColumn id="121" xr3:uid="{D606B14F-F404-45BB-B07C-2A1141E08B27}" name="29/04/2025" dataDxfId="464"/>
    <tableColumn id="122" xr3:uid="{8C6CB2A6-145B-4C5E-992F-0818A72EA598}" name="30/04/2025" dataDxfId="463"/>
    <tableColumn id="123" xr3:uid="{B137DCCC-760B-4998-AB5E-AE45713ADB2A}" name="01/05/2025" dataDxfId="462"/>
    <tableColumn id="124" xr3:uid="{C1F85936-6CD6-437B-A36C-ED90AD2203D1}" name="02/05/2025" dataDxfId="461"/>
    <tableColumn id="125" xr3:uid="{BC66E5E5-EEE5-4A10-9BBE-BBB223C0FBCC}" name="03/05/2025" dataDxfId="460"/>
    <tableColumn id="126" xr3:uid="{5C76361B-0602-4746-B6D4-AAB34F21735A}" name="04/05/2025" dataDxfId="459"/>
    <tableColumn id="127" xr3:uid="{845EB13B-E5CB-4255-8C9F-67C1F38BD442}" name="05/05/2025" dataDxfId="458"/>
    <tableColumn id="128" xr3:uid="{D716BD4F-FCFE-4391-A33A-76EDB91BA20F}" name="06/05/2025" dataDxfId="457"/>
    <tableColumn id="129" xr3:uid="{8576AB27-7293-42A8-8E66-433EB015882C}" name="07/05/2025" dataDxfId="456"/>
    <tableColumn id="130" xr3:uid="{2DAC8489-FB03-4380-8D56-9A103D5C9F79}" name="08/05/2025" dataDxfId="455"/>
    <tableColumn id="131" xr3:uid="{A9E87837-E918-4EA5-BFB6-330B62CB27E5}" name="09/05/2025" dataDxfId="454"/>
    <tableColumn id="132" xr3:uid="{FFF0CB8A-95D8-49C9-8C97-7A70A718D959}" name="10/05/2025" dataDxfId="453"/>
    <tableColumn id="133" xr3:uid="{A568686A-B1A0-4463-93E4-511663F9FA67}" name="11/05/2025" dataDxfId="452"/>
    <tableColumn id="134" xr3:uid="{31DC3E35-0079-444E-8A24-2B151CE69B15}" name="12/05/2025" dataDxfId="451"/>
    <tableColumn id="135" xr3:uid="{75E2136B-62AE-4452-A918-56D5FE47BA3B}" name="13/05/2025" dataDxfId="450"/>
    <tableColumn id="136" xr3:uid="{C6C2F63B-85DB-4AE7-84AA-FC3B25EF51A2}" name="14/05/2025" dataDxfId="449"/>
    <tableColumn id="137" xr3:uid="{118BD3F9-9CB5-434C-9503-19E1ECDCB9A9}" name="15/05/2025" dataDxfId="448"/>
    <tableColumn id="138" xr3:uid="{3B08C8A2-B31D-41EF-BF06-6B1A91A4AA67}" name="16/05/2025" dataDxfId="447"/>
    <tableColumn id="139" xr3:uid="{A6373A2C-CBC0-44E8-9212-6F173520F581}" name="17/05/2025" dataDxfId="446"/>
    <tableColumn id="140" xr3:uid="{81391A65-1EA0-4508-AFE0-145A9B5C3083}" name="18/05/2025" dataDxfId="445"/>
    <tableColumn id="141" xr3:uid="{B44E5088-BB42-48D2-B7B9-2C2D50C53772}" name="19/05/2025" dataDxfId="444"/>
    <tableColumn id="142" xr3:uid="{A540651A-9092-4CBA-8B51-6755EC931C91}" name="20/05/2025" dataDxfId="443"/>
    <tableColumn id="143" xr3:uid="{78DB1592-31B2-4DCD-8FEA-1E9DAF8C9D97}" name="21/05/2025" dataDxfId="442"/>
    <tableColumn id="144" xr3:uid="{174695EC-00D9-4B56-A1E0-21FCF364A4C5}" name="22/05/2025" dataDxfId="441"/>
    <tableColumn id="145" xr3:uid="{DCC25122-37F0-4E6A-BCD4-8D860CA8C2E9}" name="23/05/2025" dataDxfId="440"/>
    <tableColumn id="146" xr3:uid="{A5B22ACE-3318-4EC4-B9DA-BB1F904AB431}" name="24/05/2025" dataDxfId="439"/>
    <tableColumn id="147" xr3:uid="{67E39D33-FE8A-49EB-8FE5-ACB3B3549871}" name="25/05/2025" dataDxfId="438"/>
    <tableColumn id="148" xr3:uid="{5A4D1F31-5486-45D0-92DC-1E38545F953F}" name="26/05/2025" dataDxfId="437"/>
    <tableColumn id="149" xr3:uid="{81A9559E-8DBC-4258-9EE5-7B6854777D9E}" name="27/05/2025" dataDxfId="436"/>
    <tableColumn id="150" xr3:uid="{DCBD0AC3-0539-400F-89B6-67BF163408B6}" name="28/05/2025" dataDxfId="435"/>
    <tableColumn id="151" xr3:uid="{90A594EB-6740-4C61-94EB-698E6C220B77}" name="29/05/2025" dataDxfId="434"/>
    <tableColumn id="152" xr3:uid="{331907F0-6285-4C6B-B586-E981D6E5F7B3}" name="30/05/2025" dataDxfId="433"/>
    <tableColumn id="153" xr3:uid="{FCAD5645-5257-4897-8047-BE70D703C1EA}" name="31/05/2025" dataDxfId="432"/>
    <tableColumn id="154" xr3:uid="{9F70C92C-C91A-4286-A3CE-9ED39F5D90C7}" name="01/06/2025" dataDxfId="431"/>
    <tableColumn id="155" xr3:uid="{96D225A3-BA97-4130-992E-4450A90693B8}" name="02/06/2025" dataDxfId="430"/>
    <tableColumn id="156" xr3:uid="{C9667560-8BA2-49E3-A16A-C58F5A3F0D9F}" name="03/06/2025" dataDxfId="429"/>
    <tableColumn id="157" xr3:uid="{2EFB332A-98FE-4EFB-A497-B1E60030272E}" name="04/06/2025" dataDxfId="428"/>
    <tableColumn id="158" xr3:uid="{24F2F335-A5A7-4DB7-95E5-1BE10DFD43E5}" name="05/06/2025" dataDxfId="427"/>
    <tableColumn id="159" xr3:uid="{29B0FAC1-CF6E-4559-A51B-3C96B4BEE3F9}" name="06/06/2025" dataDxfId="426"/>
    <tableColumn id="160" xr3:uid="{880C0463-E172-4F34-8FBA-858B20E6EF77}" name="07/06/2025" dataDxfId="425"/>
    <tableColumn id="161" xr3:uid="{BB04EE55-4611-4BD1-9A9C-5C4EF91C82C0}" name="08/06/2025" dataDxfId="424"/>
    <tableColumn id="162" xr3:uid="{557D80A9-9B98-45CB-9ED0-69ADD9B9969F}" name="09/06/2025" dataDxfId="423"/>
    <tableColumn id="163" xr3:uid="{906A4B62-1694-433D-BD18-41BC81256F51}" name="10/06/2025" dataDxfId="422"/>
    <tableColumn id="164" xr3:uid="{9B34CEDF-5ED6-42B6-8432-1AE326D3622C}" name="11/06/2025" dataDxfId="421"/>
    <tableColumn id="165" xr3:uid="{5BBD0CD5-3251-458B-954C-9DD267F41729}" name="12/06/2025" dataDxfId="420"/>
    <tableColumn id="166" xr3:uid="{129FC3E6-33B2-46F2-9448-008903BDF2D5}" name="13/06/2025" dataDxfId="419"/>
    <tableColumn id="167" xr3:uid="{ABEF04DF-E708-4435-8CD9-173FFA05FD84}" name="14/06/2025" dataDxfId="418"/>
    <tableColumn id="168" xr3:uid="{14A19DBB-9537-4CCD-8C55-2A01650C459B}" name="15/06/2025" dataDxfId="417"/>
    <tableColumn id="169" xr3:uid="{F0D68175-23F6-4119-BB6A-185E9B3F7053}" name="16/06/2025" dataDxfId="416"/>
    <tableColumn id="170" xr3:uid="{6FDA52E7-891C-4EC2-9979-9F85657ECABD}" name="17/06/2025" dataDxfId="415"/>
    <tableColumn id="171" xr3:uid="{064BA18B-2777-4037-93E1-208F76A01A2D}" name="18/06/2025" dataDxfId="414"/>
    <tableColumn id="172" xr3:uid="{385588EF-3C8D-42B1-852C-661878C6444B}" name="19/06/2025" dataDxfId="413"/>
    <tableColumn id="173" xr3:uid="{AAF9498E-5016-44BC-9379-90AC06A9C007}" name="20/06/2025" dataDxfId="412"/>
    <tableColumn id="174" xr3:uid="{34A133FE-6ADA-43E0-9F7D-A714CF643F3E}" name="21/06/2025" dataDxfId="411"/>
    <tableColumn id="175" xr3:uid="{97E8FF8F-596F-4F32-90CC-CF9F5085C1EF}" name="22/06/2025" dataDxfId="410"/>
    <tableColumn id="176" xr3:uid="{8E0E8AC0-66F7-4B54-B470-272B0C675370}" name="23/06/2025" dataDxfId="409"/>
    <tableColumn id="177" xr3:uid="{33D12F4B-CAE6-496B-B053-6887A95BFD67}" name="24/06/2025" dataDxfId="408"/>
    <tableColumn id="178" xr3:uid="{F7082005-D1C9-40F1-B441-6CC2CAC72315}" name="25/06/2025" dataDxfId="407"/>
    <tableColumn id="179" xr3:uid="{D8D7A3F7-D28F-4523-8BCC-51E2E614281C}" name="26/06/2025" dataDxfId="406"/>
    <tableColumn id="180" xr3:uid="{731D209D-B332-4079-AC31-ECC0A09835A4}" name="27/06/2025" dataDxfId="405"/>
    <tableColumn id="181" xr3:uid="{C6880E94-3DC9-4805-8782-F6CA390C0F7B}" name="28/06/2025" dataDxfId="404"/>
    <tableColumn id="182" xr3:uid="{3766CA7C-8861-468C-8F75-1B1DA776E0F8}" name="29/06/2025" dataDxfId="403"/>
    <tableColumn id="183" xr3:uid="{165EC57A-C4FF-4A67-9D66-548C55B0134E}" name="30/06/2025" dataDxfId="402"/>
    <tableColumn id="184" xr3:uid="{AB1ADD73-2844-4387-A569-81C12C633D53}" name="01/07/2025" dataDxfId="401"/>
    <tableColumn id="185" xr3:uid="{6043F893-CD1C-418B-B67E-E9E2B89DD3F7}" name="02/07/2025" dataDxfId="400"/>
    <tableColumn id="186" xr3:uid="{F7390AA5-87C1-4F65-8414-735D07DD2248}" name="03/07/2025" dataDxfId="399"/>
    <tableColumn id="187" xr3:uid="{CE10AB90-C910-411B-8247-1812D262E818}" name="04/07/2025" dataDxfId="398"/>
    <tableColumn id="188" xr3:uid="{73539FBC-0F63-4A8E-A0DA-642BF5936520}" name="05/07/2025" dataDxfId="397"/>
    <tableColumn id="189" xr3:uid="{ECB4DE19-E9DA-473D-8CA4-8643E0480FD0}" name="06/07/2025" dataDxfId="396"/>
    <tableColumn id="190" xr3:uid="{74DD914D-342F-4000-92DB-3F1B8374D970}" name="07/07/2025" dataDxfId="395"/>
    <tableColumn id="191" xr3:uid="{74CFF96D-332A-4B87-A1C0-F10DE5FD797F}" name="08/07/2025" dataDxfId="394"/>
    <tableColumn id="192" xr3:uid="{4FF39123-F4FF-4402-8486-46401F95F4B7}" name="09/07/2025" dataDxfId="393"/>
    <tableColumn id="193" xr3:uid="{FB3FBB05-E922-4AA5-8F1E-55AAF4127C1D}" name="10/07/2025" dataDxfId="392"/>
    <tableColumn id="194" xr3:uid="{C358E58B-7C54-4936-BFCD-91EFA6592C52}" name="11/07/2025" dataDxfId="391"/>
    <tableColumn id="195" xr3:uid="{A0BF3801-DBB6-414E-8399-296C6AEEDC67}" name="12/07/2025" dataDxfId="390"/>
    <tableColumn id="196" xr3:uid="{CD72D947-E5A5-447E-8543-A8DC5DC66781}" name="13/07/2025" dataDxfId="389"/>
    <tableColumn id="197" xr3:uid="{A6FBF9F9-C8E4-4209-BFD4-7B4F6669DC38}" name="14/07/2025" dataDxfId="388"/>
    <tableColumn id="198" xr3:uid="{0E40BC27-5CD3-475C-98BF-AD0A92C7AEDB}" name="15/07/2025" dataDxfId="387"/>
    <tableColumn id="199" xr3:uid="{D43DB700-22CF-4471-BD30-48C1B5FDFE0D}" name="16/07/2025" dataDxfId="386"/>
    <tableColumn id="200" xr3:uid="{76E48292-09C8-481E-80BF-E999C9118653}" name="17/07/2025" dataDxfId="385"/>
    <tableColumn id="201" xr3:uid="{C577BE35-6AE0-4C8E-8DAF-4CEA93DD0B34}" name="18/07/2025" dataDxfId="384"/>
    <tableColumn id="202" xr3:uid="{F9AFC1F9-C92B-49A1-B49E-BB981AD5A1DE}" name="19/07/2025" dataDxfId="383"/>
    <tableColumn id="203" xr3:uid="{68B51719-474F-477F-9A2E-F881CBDC0861}" name="20/07/2025" dataDxfId="382"/>
    <tableColumn id="204" xr3:uid="{E3A05815-336D-49E2-B4D1-72EA0B3FDFBF}" name="21/07/2025" dataDxfId="381"/>
    <tableColumn id="205" xr3:uid="{E4E66198-767B-4764-B2B8-09B88B9E1AC8}" name="22/07/2025" dataDxfId="380"/>
    <tableColumn id="206" xr3:uid="{D02A7273-C6CA-486A-BF6A-953DBB4BA438}" name="23/07/2025" dataDxfId="379"/>
    <tableColumn id="207" xr3:uid="{2E85FEE1-74A5-495A-B868-045BD655613F}" name="24/07/2025" dataDxfId="378"/>
    <tableColumn id="208" xr3:uid="{405E6477-7F18-4CA6-8E22-4824491389C9}" name="25/07/2025" dataDxfId="377"/>
    <tableColumn id="209" xr3:uid="{7E692BA6-8644-40B3-BFA8-561AF12EA3A6}" name="26/07/2025" dataDxfId="376"/>
    <tableColumn id="210" xr3:uid="{7EBEB953-71B0-4CA5-8013-CCA3B35D887A}" name="27/07/2025" dataDxfId="375"/>
    <tableColumn id="211" xr3:uid="{B43727C3-EB0C-4E86-9920-EF7FEB64486F}" name="28/07/2025" dataDxfId="374"/>
    <tableColumn id="212" xr3:uid="{6CD7AEB0-B639-4AD0-8AB9-594A2B518D90}" name="29/07/2025" dataDxfId="373"/>
    <tableColumn id="213" xr3:uid="{69E76CFE-9EDD-43B7-A0AA-10B2F83F83DF}" name="30/07/2025" dataDxfId="372"/>
    <tableColumn id="214" xr3:uid="{E8710211-B89F-40DA-8992-6BECF8A5C224}" name="31/07/2025" dataDxfId="371"/>
    <tableColumn id="215" xr3:uid="{6E06038C-4C89-42AC-9650-139E698C3887}" name="01/08/2025" dataDxfId="370"/>
    <tableColumn id="216" xr3:uid="{DF0B7751-B640-4CDA-95DE-9EAA74C8D40D}" name="02/08/2025" dataDxfId="369"/>
    <tableColumn id="217" xr3:uid="{D0D66CBE-4575-4DE9-8CB6-EE77DA52A349}" name="03/08/2025" dataDxfId="368"/>
    <tableColumn id="218" xr3:uid="{E7909EDD-4306-41A7-8D0A-5A602C67CD64}" name="04/08/2025" dataDxfId="367"/>
    <tableColumn id="219" xr3:uid="{6B60EB2E-A51C-495D-A2EE-E866C2BBBB1B}" name="05/08/2025" dataDxfId="366"/>
    <tableColumn id="220" xr3:uid="{31910743-6BC8-4FEE-86E9-7935AF7F8890}" name="06/08/2025" dataDxfId="365"/>
    <tableColumn id="221" xr3:uid="{5DDEAC75-84B6-4546-91A4-84388648F0B2}" name="07/08/2025" dataDxfId="364"/>
    <tableColumn id="222" xr3:uid="{C52DBD70-D0B7-493D-8D57-2DC7E83C6461}" name="08/08/2025" dataDxfId="363"/>
    <tableColumn id="223" xr3:uid="{D294AE8C-18F1-43A4-A6AE-09C86DBF199B}" name="09/08/2025" dataDxfId="362"/>
    <tableColumn id="224" xr3:uid="{7A8D48CF-56C3-439D-B07A-0DB699471C9F}" name="10/08/2025" dataDxfId="361"/>
    <tableColumn id="225" xr3:uid="{511CB3BE-2A7E-402C-8CFF-2266AF9D5BF1}" name="11/08/2025" dataDxfId="360"/>
    <tableColumn id="226" xr3:uid="{C7FDA4C5-C029-48F2-BA24-EAB0E4B1AA54}" name="12/08/2025" dataDxfId="359"/>
    <tableColumn id="227" xr3:uid="{91222877-A8C4-4E76-A1AA-CBFB0F8B2738}" name="13/08/2025" dataDxfId="358"/>
    <tableColumn id="228" xr3:uid="{FBED65EA-6395-47C2-A333-5B1A03A5772B}" name="14/08/2025" dataDxfId="357"/>
    <tableColumn id="229" xr3:uid="{F7F4A19D-CDE8-4CC4-9028-36EC42B97C08}" name="15/08/2025" dataDxfId="356"/>
    <tableColumn id="230" xr3:uid="{8B1F3BDE-5F51-4BA7-B8B4-DFCB3C148541}" name="16/08/2025" dataDxfId="355"/>
    <tableColumn id="231" xr3:uid="{38387F8C-1DA1-43A9-BAB7-B081632D84BB}" name="17/08/2025" dataDxfId="354"/>
    <tableColumn id="232" xr3:uid="{8641E3B9-D748-4335-9E5D-2D6597EB6621}" name="18/08/2025" dataDxfId="353"/>
    <tableColumn id="233" xr3:uid="{35D1B5C9-5665-47BC-AF90-82A0A2CFF259}" name="19/08/2025" dataDxfId="352"/>
    <tableColumn id="234" xr3:uid="{0AE35680-5BC5-4BDB-BCB4-D1B083BCEEA9}" name="20/08/2025" dataDxfId="351"/>
    <tableColumn id="235" xr3:uid="{85999D8F-8735-4ED6-8359-41E1AD2E8F2F}" name="21/08/2025" dataDxfId="350"/>
    <tableColumn id="236" xr3:uid="{B3F33C6A-C7A4-470A-BEF0-FA02A87D22B1}" name="22/08/2025" dataDxfId="349"/>
    <tableColumn id="237" xr3:uid="{89065739-46C0-4A9B-BF22-06CEC71A8E75}" name="23/08/2025" dataDxfId="348"/>
    <tableColumn id="238" xr3:uid="{CAFFCF6F-867B-4F9D-80AA-AD35DC74EC68}" name="24/08/2025" dataDxfId="347"/>
    <tableColumn id="239" xr3:uid="{9F53BD45-63FE-45E7-8003-E4D21D623613}" name="25/08/2025" dataDxfId="346"/>
    <tableColumn id="240" xr3:uid="{A499FF9A-99D2-4AB9-BB44-AC2467068BD5}" name="26/08/2025" dataDxfId="345"/>
    <tableColumn id="241" xr3:uid="{BF03B4A7-2AC1-4EBB-9704-8801692559D1}" name="27/08/2025" dataDxfId="344"/>
    <tableColumn id="242" xr3:uid="{12DDE9CF-3208-4EE4-B9CE-D5A7172E6DCE}" name="28/08/2025" dataDxfId="343"/>
    <tableColumn id="243" xr3:uid="{51B2484D-DCFB-4B02-A5B9-4029BBCBFF84}" name="29/08/2025" dataDxfId="342"/>
    <tableColumn id="244" xr3:uid="{D53BF1EA-CA7B-4477-AF72-731A36D646F8}" name="30/08/2025" dataDxfId="341"/>
    <tableColumn id="245" xr3:uid="{BEC953B9-36A0-4680-BDDE-37C9D152CA4B}" name="31/08/2025" dataDxfId="340"/>
    <tableColumn id="246" xr3:uid="{E59097E0-4D27-4368-8133-B6C2B62B6608}" name="01/09/2025" dataDxfId="339"/>
    <tableColumn id="247" xr3:uid="{2D3CED20-B51E-47EF-A8C9-1F90DBAD71BC}" name="02/09/2025" dataDxfId="338"/>
    <tableColumn id="248" xr3:uid="{D5A922FE-2162-4DDB-BB1A-DC9C478169E4}" name="03/09/2025" dataDxfId="337"/>
    <tableColumn id="249" xr3:uid="{FD326881-6370-40C5-BAD6-ADC931B82B69}" name="04/09/2025" dataDxfId="336"/>
    <tableColumn id="250" xr3:uid="{2D5A8020-5E86-4A2E-B180-36811E42E9E9}" name="05/09/2025" dataDxfId="335"/>
    <tableColumn id="251" xr3:uid="{E76EAFC4-416F-481C-8ED0-9B3A10924EAF}" name="06/09/2025" dataDxfId="334"/>
    <tableColumn id="252" xr3:uid="{9CD6B40F-A488-4155-9A5B-6EAE22B30CBC}" name="07/09/2025" dataDxfId="333"/>
    <tableColumn id="253" xr3:uid="{80A3AFC5-0CB9-4DAA-8F8A-FBC49A137EA2}" name="08/09/2025" dataDxfId="332"/>
    <tableColumn id="254" xr3:uid="{0E648C8E-42A6-4204-92D2-2980671662C9}" name="09/09/2025" dataDxfId="331"/>
    <tableColumn id="255" xr3:uid="{A3935A70-9DB3-4C6F-8AC7-B23C6DA8FD4B}" name="10/09/2025" dataDxfId="330"/>
    <tableColumn id="256" xr3:uid="{450A8274-396F-4110-B224-00DD076316EE}" name="11/09/2025" dataDxfId="329"/>
    <tableColumn id="257" xr3:uid="{3A8F51B2-33A2-44F6-AEB8-DDF7874DE320}" name="12/09/2025" dataDxfId="328"/>
    <tableColumn id="258" xr3:uid="{E68B5997-367B-440E-B332-3DCCC499A72E}" name="13/09/2025" dataDxfId="327"/>
    <tableColumn id="259" xr3:uid="{FC58010B-128B-4D6E-82E2-24D1AD9CA5F0}" name="14/09/2025" dataDxfId="326"/>
    <tableColumn id="260" xr3:uid="{F30BD4B9-7945-45FC-B9FB-4E0031670FC8}" name="15/09/2025" dataDxfId="325"/>
    <tableColumn id="261" xr3:uid="{DE9E68E3-0C7B-4230-AEF9-6606FA136217}" name="16/09/2025" dataDxfId="324"/>
    <tableColumn id="262" xr3:uid="{8678C73E-C101-4FD4-A873-6C3F9E78C54A}" name="17/09/2025" dataDxfId="323"/>
    <tableColumn id="263" xr3:uid="{92E8286D-38C1-4097-867E-7DB41B22C885}" name="18/09/2025" dataDxfId="322"/>
    <tableColumn id="264" xr3:uid="{23CECB81-A4F9-4655-B6C8-9015E6BE63EB}" name="19/09/2025" dataDxfId="321"/>
    <tableColumn id="265" xr3:uid="{1723893C-C622-4D20-9CD3-D8A61BFA61AF}" name="20/09/2025" dataDxfId="320"/>
    <tableColumn id="266" xr3:uid="{E175BE51-7581-4C61-ABA3-166DDDC442DC}" name="21/09/2025" dataDxfId="319"/>
    <tableColumn id="267" xr3:uid="{2FDA2B94-C9A8-453C-B348-1EE2C4370D2D}" name="22/09/2025" dataDxfId="318"/>
    <tableColumn id="268" xr3:uid="{8C057D12-C5B1-42D8-BB6A-EB919A61873A}" name="23/09/2025" dataDxfId="317"/>
    <tableColumn id="269" xr3:uid="{4665AF47-ABBD-4EF7-8B3E-19DD1B73B394}" name="24/09/2025" dataDxfId="316"/>
    <tableColumn id="270" xr3:uid="{BCCB050D-6F43-49CA-BFB9-DBD0B76293A3}" name="25/09/2025" dataDxfId="315"/>
    <tableColumn id="271" xr3:uid="{DE928903-7C98-4708-883E-60BFA1D78092}" name="26/09/2025" dataDxfId="314"/>
    <tableColumn id="272" xr3:uid="{32177F8D-7756-4814-A7B0-9D80A78D72F2}" name="27/09/2025" dataDxfId="313"/>
    <tableColumn id="273" xr3:uid="{0168F252-47E6-41B4-993B-DD007EFF10B9}" name="28/09/2025" dataDxfId="312"/>
    <tableColumn id="274" xr3:uid="{35F6310B-E850-4D7B-864E-C6E8D97B351E}" name="29/09/2025" dataDxfId="311"/>
    <tableColumn id="275" xr3:uid="{08B29EA3-D709-476F-9A2E-7A2DBA8B5548}" name="30/09/2025" dataDxfId="310"/>
    <tableColumn id="276" xr3:uid="{152FD002-BB65-41A2-8B02-F01EAC5DF041}" name="01/10/2025" dataDxfId="309"/>
    <tableColumn id="277" xr3:uid="{062766B8-E09F-4C5C-9D66-B462487B06AD}" name="02/10/2025" dataDxfId="308"/>
    <tableColumn id="278" xr3:uid="{8A245BB2-36B3-480D-8BD9-0D2FF38135FB}" name="03/10/2025" dataDxfId="307"/>
    <tableColumn id="279" xr3:uid="{FE277668-D29D-43A8-BD2A-DD6C0A93C86F}" name="04/10/2025" dataDxfId="306"/>
    <tableColumn id="280" xr3:uid="{65F4133F-1ACF-4CB0-AC0E-D6FF6688E4E1}" name="05/10/2025" dataDxfId="305"/>
    <tableColumn id="281" xr3:uid="{E41D3C1A-3B7B-41F8-8AB2-C51EFBC3F88A}" name="06/10/2025" dataDxfId="304"/>
    <tableColumn id="282" xr3:uid="{37DA14E3-4041-474A-8B27-1D7452BDD797}" name="07/10/2025" dataDxfId="303"/>
    <tableColumn id="283" xr3:uid="{F704834D-F1F3-4AA3-A729-4ABB341FDEC4}" name="08/10/2025" dataDxfId="302"/>
    <tableColumn id="284" xr3:uid="{90672701-A028-42F2-8E6E-33E033DA999C}" name="09/10/2025" dataDxfId="301"/>
    <tableColumn id="285" xr3:uid="{4AB8BA30-1D8C-4166-B012-CE967B7E56D8}" name="10/10/2025" dataDxfId="300"/>
    <tableColumn id="286" xr3:uid="{6A4D6138-38C9-42DC-AD2D-64577C935DA3}" name="11/10/2025" dataDxfId="299"/>
    <tableColumn id="287" xr3:uid="{839E998A-563C-4A86-9BE7-3B7349747514}" name="12/10/2025" dataDxfId="298"/>
    <tableColumn id="288" xr3:uid="{110415BD-9683-4F10-88C7-F95FF8B52A94}" name="13/10/2025" dataDxfId="297"/>
    <tableColumn id="289" xr3:uid="{CF25E47F-487B-45A3-95B3-7F9BEFFFB5C3}" name="14/10/2025" dataDxfId="296"/>
    <tableColumn id="290" xr3:uid="{AA5BCA51-12A0-4526-9C1F-BD7CC3ED9DC8}" name="15/10/2025" dataDxfId="295"/>
    <tableColumn id="291" xr3:uid="{BB45B008-0B1D-4321-9DD4-EE048571FFEC}" name="16/10/2025" dataDxfId="294"/>
    <tableColumn id="292" xr3:uid="{03CC59F8-5D52-4D24-9ADD-5F9F3FE16538}" name="17/10/2025" dataDxfId="293"/>
    <tableColumn id="293" xr3:uid="{48B7977E-5C46-47AA-A2AE-65BB47431D56}" name="18/10/2025" dataDxfId="292"/>
    <tableColumn id="294" xr3:uid="{7CA3B5AA-5873-4C2B-8A16-754D32195E61}" name="19/10/2025" dataDxfId="291"/>
    <tableColumn id="295" xr3:uid="{1DEEF686-1070-402F-B313-13EEA1243B28}" name="20/10/2025" dataDxfId="290"/>
    <tableColumn id="296" xr3:uid="{8B7527F2-E98A-4E99-81EF-4EE90F986138}" name="21/10/2025" dataDxfId="289"/>
    <tableColumn id="297" xr3:uid="{A77DE61C-B3CB-4D71-A098-3F0A805FE567}" name="22/10/2025" dataDxfId="288"/>
    <tableColumn id="298" xr3:uid="{8D252D8A-F200-44D8-AA23-0C693FF13BF5}" name="23/10/2025" dataDxfId="287"/>
    <tableColumn id="299" xr3:uid="{32297E6E-CE66-4C31-B2D6-44FC0DAFDC27}" name="24/10/2025" dataDxfId="286"/>
    <tableColumn id="300" xr3:uid="{C9B6D9C7-61C7-4CCF-BBCB-E417923D6352}" name="25/10/2025" dataDxfId="285"/>
    <tableColumn id="301" xr3:uid="{9F259ED0-C812-42C9-9514-9B3A18B4D74F}" name="26/10/2025" dataDxfId="284"/>
    <tableColumn id="302" xr3:uid="{92E8D198-9E80-4D20-9B5F-496ED2A6E5B9}" name="27/10/2025" dataDxfId="283"/>
    <tableColumn id="303" xr3:uid="{ABE9D9B7-4257-46BA-AE12-5516E81C856A}" name="28/10/2025" dataDxfId="282"/>
    <tableColumn id="304" xr3:uid="{CCDCCB16-5D42-47C1-BBA4-68320DBDC553}" name="29/10/2025" dataDxfId="281"/>
    <tableColumn id="305" xr3:uid="{E5781540-69A3-4E51-B508-BF9DFD908CBB}" name="30/10/2025" dataDxfId="280"/>
    <tableColumn id="306" xr3:uid="{A3180B72-869F-4666-8BA0-76CB38877638}" name="31/10/2025" dataDxfId="279"/>
    <tableColumn id="307" xr3:uid="{46D89C6D-4209-4A49-9A22-901330F8B693}" name="01/11/2025" dataDxfId="278"/>
    <tableColumn id="308" xr3:uid="{C4F4050F-E382-4524-A54C-0E5F6A10B623}" name="02/11/2025" dataDxfId="277"/>
    <tableColumn id="309" xr3:uid="{CE5DCF10-F973-4DDE-82B5-AD9D2DF75471}" name="03/11/2025" dataDxfId="276"/>
    <tableColumn id="310" xr3:uid="{43E2868F-E1BA-4E7C-98FE-BDF9AE267F41}" name="04/11/2025" dataDxfId="275"/>
    <tableColumn id="311" xr3:uid="{702AF12E-F715-4A1F-B4D9-6994D843ECF2}" name="05/11/2025" dataDxfId="274"/>
    <tableColumn id="312" xr3:uid="{F254BF7A-E761-4A29-A6EC-0F9D48AFFC56}" name="06/11/2025" dataDxfId="273"/>
    <tableColumn id="313" xr3:uid="{1A54130B-4246-40AA-AA73-F83C9769CC7A}" name="07/11/2025" dataDxfId="272"/>
    <tableColumn id="314" xr3:uid="{11BD4940-8751-46CB-A75F-BB77709CEC91}" name="08/11/2025" dataDxfId="271"/>
    <tableColumn id="315" xr3:uid="{9D067255-3016-4575-9959-FC99FFB96EB2}" name="09/11/2025" dataDxfId="270"/>
    <tableColumn id="316" xr3:uid="{47B8619A-7BAA-4759-9441-95C931F70A83}" name="10/11/2025" dataDxfId="269"/>
    <tableColumn id="317" xr3:uid="{21E1D084-BFC3-4851-BED4-F4C0C512102D}" name="11/11/2025" dataDxfId="268"/>
    <tableColumn id="318" xr3:uid="{759E5A25-C010-425C-9DE2-C8864389FC58}" name="12/11/2025" dataDxfId="267"/>
    <tableColumn id="319" xr3:uid="{A0ED5812-67A1-4E97-95DF-262B3049AFE3}" name="13/11/2025" dataDxfId="266"/>
    <tableColumn id="320" xr3:uid="{BB9BC025-7711-43C2-8103-D67C33658B32}" name="14/11/2025" dataDxfId="265"/>
    <tableColumn id="321" xr3:uid="{004BF9E5-F5D1-4D24-ACAD-E1270DE607BF}" name="15/11/2025" dataDxfId="264"/>
    <tableColumn id="322" xr3:uid="{5394967F-0CF7-487F-93EC-A792965756AF}" name="16/11/2025" dataDxfId="263"/>
    <tableColumn id="323" xr3:uid="{C9C0ACFD-2169-428E-AB00-C496BA9FBEB1}" name="17/11/2025" dataDxfId="262"/>
    <tableColumn id="324" xr3:uid="{326A2353-3BFB-4388-A711-19910BD5569F}" name="18/11/2025" dataDxfId="261"/>
    <tableColumn id="325" xr3:uid="{C874BC57-95FE-4A71-96C6-35D251A35E09}" name="19/11/2025" dataDxfId="260"/>
    <tableColumn id="326" xr3:uid="{098473F8-6023-4E22-A672-55972E5EB48D}" name="20/11/2025" dataDxfId="259"/>
    <tableColumn id="327" xr3:uid="{123DADB3-8875-4652-BADC-854476BCC8B4}" name="21/11/2025" dataDxfId="258"/>
    <tableColumn id="328" xr3:uid="{C1DF5EA6-9C0E-4289-8C23-AA1E7BB95B0F}" name="22/11/2025" dataDxfId="257"/>
    <tableColumn id="329" xr3:uid="{B58007D6-F763-4EBA-98BE-74341B0DA331}" name="23/11/2025" dataDxfId="256"/>
    <tableColumn id="330" xr3:uid="{017D13AC-B83C-4270-956C-F62566F5359A}" name="24/11/2025" dataDxfId="255"/>
    <tableColumn id="331" xr3:uid="{3C71C498-DDD8-4EC0-A1C7-2241CEF3D8AF}" name="25/11/2025" dataDxfId="254"/>
    <tableColumn id="332" xr3:uid="{464FC600-0429-42BE-8FC2-8A689780BBAC}" name="26/11/2025" dataDxfId="253"/>
    <tableColumn id="333" xr3:uid="{79D69A7A-3307-4EC2-94A3-FEC58611D5FB}" name="27/11/2025" dataDxfId="252"/>
    <tableColumn id="334" xr3:uid="{3A6E6BFB-9B30-4D1B-9195-B45EC256DFC3}" name="28/11/2025" dataDxfId="251"/>
    <tableColumn id="335" xr3:uid="{1D5A6F79-1220-4621-A972-ECD04557DAB2}" name="29/11/2025" dataDxfId="250"/>
    <tableColumn id="336" xr3:uid="{EE140520-AF7D-435E-AB98-BF28F06C9578}" name="30/11/2025" dataDxfId="249"/>
    <tableColumn id="337" xr3:uid="{8735A1D9-A9F9-4AEB-B463-F0E21B2E958C}" name="01/12/2025" dataDxfId="248"/>
    <tableColumn id="338" xr3:uid="{CE1668A1-740F-4CD1-B59C-D582959ACFD4}" name="02/12/2025" dataDxfId="247"/>
    <tableColumn id="339" xr3:uid="{59223C2D-7D2F-4EF4-91CD-7C853CB3DE6E}" name="03/12/2025" dataDxfId="246"/>
    <tableColumn id="340" xr3:uid="{BDB57AAC-F1C5-4405-A52C-986F5D92F682}" name="04/12/2025" dataDxfId="245"/>
    <tableColumn id="341" xr3:uid="{5B787D37-B6EB-470C-A7C1-6B7398BF3F66}" name="05/12/2025" dataDxfId="244"/>
    <tableColumn id="342" xr3:uid="{8EC0ABBC-A89E-4F0A-B283-2D27E885E17E}" name="06/12/2025" dataDxfId="243"/>
    <tableColumn id="343" xr3:uid="{D9F47C32-D4CA-43A4-959D-0642807C147C}" name="07/12/2025" dataDxfId="242"/>
    <tableColumn id="344" xr3:uid="{7E6CC925-A2A1-4BD2-94ED-2D06820D6F16}" name="08/12/2025" dataDxfId="241"/>
    <tableColumn id="345" xr3:uid="{1DC0427C-D4E2-4D70-88DF-26449A29D255}" name="09/12/2025" dataDxfId="240"/>
    <tableColumn id="346" xr3:uid="{507B862F-7919-4D56-B840-57BCA9872974}" name="10/12/2025" dataDxfId="239"/>
    <tableColumn id="347" xr3:uid="{FF5DAD10-9AD3-4E08-84FE-BF12F9F19525}" name="11/12/2025" dataDxfId="238"/>
    <tableColumn id="348" xr3:uid="{71674442-8B40-4DDD-8CF0-1C214D539C6F}" name="12/12/2025" dataDxfId="237"/>
    <tableColumn id="349" xr3:uid="{CB9706CF-620F-4C5F-8B0A-4BB3933E3757}" name="13/12/2025" dataDxfId="236"/>
    <tableColumn id="350" xr3:uid="{9525684A-566D-49BB-8AF2-A6A97E45FC0F}" name="14/12/2025" dataDxfId="235"/>
    <tableColumn id="351" xr3:uid="{37BC10A6-02DC-46FD-AB18-7BD6F1E077E1}" name="15/12/2025" dataDxfId="234"/>
    <tableColumn id="352" xr3:uid="{59A933F8-997D-42CC-A77B-1F1445FDAD31}" name="16/12/2025" dataDxfId="233"/>
    <tableColumn id="353" xr3:uid="{4CCBBFF6-A113-4210-A8F4-CAC052F89213}" name="17/12/2025" dataDxfId="232"/>
    <tableColumn id="354" xr3:uid="{C4A742CC-22A6-4D9A-9579-394EEAC760E8}" name="18/12/2025" dataDxfId="231"/>
    <tableColumn id="355" xr3:uid="{88AD6A03-4F72-4467-9BB0-035248D53B04}" name="19/12/2025" dataDxfId="230"/>
    <tableColumn id="356" xr3:uid="{46EDFE7B-3709-4CE7-B8AD-1FF27FF74368}" name="20/12/2025" dataDxfId="229"/>
    <tableColumn id="357" xr3:uid="{729536CB-6157-4F0A-8AD8-C6F48640A09D}" name="21/12/2025" dataDxfId="228"/>
    <tableColumn id="358" xr3:uid="{B69B848A-8599-451E-B0AB-5B4838C3A072}" name="22/12/2025" dataDxfId="227"/>
    <tableColumn id="359" xr3:uid="{28362508-1D5C-43A7-AC15-21EE40EF972B}" name="23/12/2025" dataDxfId="226"/>
    <tableColumn id="360" xr3:uid="{02B0D9E7-6D3D-4CF2-B507-5157FCE04781}" name="24/12/2025" dataDxfId="225"/>
    <tableColumn id="361" xr3:uid="{04AB4EDE-6D35-40FA-A542-6E3E465F2E51}" name="25/12/2025" dataDxfId="224"/>
    <tableColumn id="362" xr3:uid="{231AD10C-B517-48F0-ACE4-662F96DBDBA6}" name="26/12/2025" dataDxfId="223"/>
    <tableColumn id="363" xr3:uid="{B91A1FBD-2EF2-4D31-B9FA-5B4DFC4AAA9C}" name="27/12/2025" dataDxfId="222"/>
    <tableColumn id="364" xr3:uid="{EF2D7966-FE0A-4559-9EE2-8DF2F9BEE4D8}" name="28/12/2025" dataDxfId="221"/>
    <tableColumn id="365" xr3:uid="{9CC4D790-4F06-4BA3-A766-228F3428F26B}" name="29/12/2025" dataDxfId="220"/>
    <tableColumn id="366" xr3:uid="{BB637E2A-6DD7-4323-8A93-B0951CAF8D8C}" name="30/12/2025" dataDxfId="219"/>
    <tableColumn id="367" xr3:uid="{FA51E371-BBEC-4151-A897-3F9BA29038C5}" name="31/12/2025" dataDxfId="218"/>
    <tableColumn id="368" xr3:uid="{E81FE398-9CCC-4754-A350-249D3ABF5C34}" name="01/01/2026" dataDxfId="217"/>
    <tableColumn id="369" xr3:uid="{396BECB3-2690-4C0C-A8E3-41FD14B46243}" name="02/01/2026" dataDxfId="216"/>
    <tableColumn id="370" xr3:uid="{B2D23F4F-D7F7-4788-8BCC-928EBC1EB702}" name="03/01/2026" dataDxfId="215"/>
    <tableColumn id="371" xr3:uid="{4B663797-D8ED-4B8F-ACC9-EE9B279E90A3}" name="04/01/2026" dataDxfId="214"/>
    <tableColumn id="372" xr3:uid="{813E83B1-0FE6-409C-BB7E-72A2DECDFB11}" name="05/01/2026" dataDxfId="213"/>
    <tableColumn id="373" xr3:uid="{88CE3AE3-FB1D-46B0-AA9E-C54DF60271B0}" name="06/01/2026" dataDxfId="212"/>
    <tableColumn id="374" xr3:uid="{30D51596-C772-4761-91F7-97D991C98892}" name="07/01/2026" dataDxfId="211"/>
    <tableColumn id="375" xr3:uid="{569058DE-CDF4-4E3E-B58C-A9CD9B3E97DA}" name="08/01/2026" dataDxfId="210"/>
    <tableColumn id="376" xr3:uid="{143EE2B1-D21A-4924-8835-D2B6ABBFE7F6}" name="09/01/2026" dataDxfId="209"/>
    <tableColumn id="377" xr3:uid="{F2C2BDE7-40A8-48D7-B7D5-C05414E4987E}" name="10/01/2026" dataDxfId="208"/>
    <tableColumn id="378" xr3:uid="{61320F1F-9190-4C08-A534-3EF1C1FED2D7}" name="11/01/2026" dataDxfId="207"/>
    <tableColumn id="379" xr3:uid="{3A8C70C4-FC66-4D9E-B21E-A17978D4B3AD}" name="12/01/2026" dataDxfId="206"/>
    <tableColumn id="380" xr3:uid="{4E699E85-F0C3-437A-9A86-30A0FEA1E94D}" name="13/01/2026" dataDxfId="205"/>
    <tableColumn id="381" xr3:uid="{4CC8D705-3352-40FA-B82E-EEEC7875BF48}" name="14/01/2026" dataDxfId="204"/>
    <tableColumn id="382" xr3:uid="{6B8DABFC-5644-484B-B37F-3F776F11876A}" name="15/01/2026" dataDxfId="203"/>
    <tableColumn id="383" xr3:uid="{86ABFB39-47D2-4A0C-9DF0-A6FFECEE6F57}" name="16/01/2026" dataDxfId="202"/>
    <tableColumn id="384" xr3:uid="{D779AD4D-1CDA-4205-949B-CE8FA3EA3493}" name="17/01/2026" dataDxfId="201"/>
    <tableColumn id="385" xr3:uid="{95C3A04A-1F4E-4999-9D90-EC0665FF07C9}" name="18/01/2026" dataDxfId="200"/>
    <tableColumn id="386" xr3:uid="{04136F5C-B6AF-407D-92BE-78C3C39ED9AD}" name="19/01/2026" dataDxfId="199"/>
    <tableColumn id="387" xr3:uid="{612B54CA-2DA3-4A89-8B6E-112CBF20539A}" name="20/01/2026" dataDxfId="198"/>
    <tableColumn id="388" xr3:uid="{DE74957F-8742-4B8C-BAA0-082AC5D46FD2}" name="21/01/2026" dataDxfId="197"/>
    <tableColumn id="389" xr3:uid="{9C2B9A56-3455-4CA3-9C97-03F9FF6063C5}" name="22/01/2026" dataDxfId="196"/>
    <tableColumn id="390" xr3:uid="{436FD79D-9E84-4394-87FD-053FB1E479BC}" name="23/01/2026" dataDxfId="195"/>
    <tableColumn id="391" xr3:uid="{6DCA87D8-AA95-41D2-92F2-70674C230B1D}" name="24/01/2026" dataDxfId="194"/>
    <tableColumn id="392" xr3:uid="{A9276DB4-60B3-45D4-A2B5-7B93674ED105}" name="25/01/2026" dataDxfId="193"/>
    <tableColumn id="393" xr3:uid="{3008DFAE-B1E5-4045-91CE-4EE1A9631EF5}" name="26/01/2026" dataDxfId="192"/>
    <tableColumn id="394" xr3:uid="{174ACEB7-4A7F-4D14-9052-DB791B0DF641}" name="27/01/2026" dataDxfId="191"/>
    <tableColumn id="395" xr3:uid="{FBC0BEBE-5807-4526-9108-8D99773A85A9}" name="28/01/2026" dataDxfId="190"/>
    <tableColumn id="396" xr3:uid="{3314508D-2418-4150-89C3-C3D3D2EC0CF2}" name="29/01/2026" dataDxfId="189"/>
    <tableColumn id="397" xr3:uid="{EF2D4103-DCD8-4654-86E8-2B01A423569A}" name="30/01/2026" dataDxfId="188"/>
    <tableColumn id="398" xr3:uid="{8BC4DC69-DF88-4AC8-8714-EB221484E2D9}" name="31/01/2026" dataDxfId="187"/>
    <tableColumn id="399" xr3:uid="{85B8A163-F9BB-4142-9B17-4CF1F4F9EF62}" name="01/02/2026" dataDxfId="186"/>
    <tableColumn id="400" xr3:uid="{D8261B21-F2C0-46CD-B27A-14D8B9AD77A0}" name="02/02/2026" dataDxfId="185"/>
    <tableColumn id="401" xr3:uid="{493303B0-6581-409B-BB3A-ADD073A7028C}" name="03/02/2026" dataDxfId="184"/>
    <tableColumn id="402" xr3:uid="{29B05ABA-93BD-44A3-B04D-0CD6A3A133E8}" name="04/02/2026" dataDxfId="183"/>
    <tableColumn id="403" xr3:uid="{7776A002-7534-4AA6-A069-763A7C3C524A}" name="05/02/2026" dataDxfId="182"/>
    <tableColumn id="404" xr3:uid="{0ED64F9F-B31F-40DD-99E5-24610B56AACD}" name="06/02/2026" dataDxfId="181"/>
    <tableColumn id="405" xr3:uid="{ECF09F18-45EB-4D9E-9E0F-78131FB169D6}" name="07/02/2026" dataDxfId="180"/>
    <tableColumn id="406" xr3:uid="{4064834C-16D6-43E1-B6C4-9FFAAB2A9ACE}" name="08/02/2026" dataDxfId="179"/>
    <tableColumn id="407" xr3:uid="{A84C2980-51EA-4990-8A94-B5C72601D726}" name="09/02/2026" dataDxfId="178"/>
    <tableColumn id="408" xr3:uid="{6A860074-336C-4728-827A-7DE817182548}" name="10/02/2026" dataDxfId="177"/>
    <tableColumn id="409" xr3:uid="{DF8607D4-44B7-454A-BB6F-953C0DA7703D}" name="11/02/2026" dataDxfId="176"/>
    <tableColumn id="410" xr3:uid="{3315218A-DD77-422D-A722-4072D487DC7C}" name="12/02/2026" dataDxfId="175"/>
    <tableColumn id="411" xr3:uid="{05C444E4-9C56-49BC-8B7B-4AA853CC3878}" name="13/02/2026" dataDxfId="174"/>
    <tableColumn id="412" xr3:uid="{2F5F9C14-4241-416B-867E-2172B6EA689E}" name="14/02/2026" dataDxfId="173"/>
    <tableColumn id="413" xr3:uid="{BBE6EE0D-D531-4BB3-9063-E2787B8C2792}" name="15/02/2026" dataDxfId="172"/>
    <tableColumn id="414" xr3:uid="{A8695825-D008-4E56-A1DA-A25393AEAE53}" name="16/02/2026" dataDxfId="171"/>
    <tableColumn id="415" xr3:uid="{393E42AA-99B1-4EF2-90A7-1995FBDFD07B}" name="17/02/2026" dataDxfId="170"/>
    <tableColumn id="416" xr3:uid="{543350EF-5B2F-4AE2-8926-CA1EF6627B64}" name="18/02/2026" dataDxfId="169"/>
    <tableColumn id="417" xr3:uid="{BA26F57B-1B94-49A4-9633-2317B5E4D764}" name="19/02/2026" dataDxfId="168"/>
    <tableColumn id="418" xr3:uid="{F5B7B8D5-FCAE-4B99-B178-9AB00419EAB1}" name="20/02/2026" dataDxfId="167"/>
    <tableColumn id="419" xr3:uid="{02906459-EBB0-47B5-8F78-9344C74EDAC7}" name="21/02/2026" dataDxfId="166"/>
    <tableColumn id="420" xr3:uid="{8971F050-C6E0-4A1B-A55B-1ABA2C6027F5}" name="22/02/2026" dataDxfId="165"/>
    <tableColumn id="421" xr3:uid="{4F276925-9BCA-48AF-89EB-AEE8F2742888}" name="23/02/2026" dataDxfId="164"/>
    <tableColumn id="422" xr3:uid="{AD8498FB-72D5-424D-ABA4-4CB391074D5D}" name="24/02/2026" dataDxfId="163"/>
    <tableColumn id="423" xr3:uid="{FF97E0D4-DD9A-42AB-9E5F-D3071E19674C}" name="25/02/2026" dataDxfId="162"/>
    <tableColumn id="424" xr3:uid="{6F8C9517-76E3-44D1-8C39-908073D9F69E}" name="26/02/2026" dataDxfId="161"/>
    <tableColumn id="425" xr3:uid="{30E1A31D-4DB0-4FA9-84C1-83B209EA8F5C}" name="27/02/2026" dataDxfId="160"/>
    <tableColumn id="426" xr3:uid="{3BAD6C4C-AE00-45D3-85CA-668E59E5BA03}" name="28/02/2026" dataDxfId="159"/>
    <tableColumn id="427" xr3:uid="{0E9D023B-48CB-4F75-B0E4-A03AF4941182}" name="01/03/2026" dataDxfId="158"/>
    <tableColumn id="428" xr3:uid="{204431F6-C6E4-4479-9C8B-E5639EB99D81}" name="02/03/2026" dataDxfId="157"/>
    <tableColumn id="429" xr3:uid="{BBE4B0D3-BBC5-4365-B1E7-44286DCDC165}" name="03/03/2026" dataDxfId="156"/>
    <tableColumn id="430" xr3:uid="{950D8604-111D-4D98-A0FE-3F687EAA75C0}" name="04/03/2026" dataDxfId="155"/>
    <tableColumn id="431" xr3:uid="{2DBA9F66-7CE3-4483-B4D7-0F14C046DA62}" name="05/03/2026" dataDxfId="154"/>
    <tableColumn id="432" xr3:uid="{650AD990-5048-483E-8953-ABAC79760B6D}" name="06/03/2026" dataDxfId="153"/>
    <tableColumn id="433" xr3:uid="{09D8E00A-6178-4631-A70B-45CF0130B0E9}" name="07/03/2026" dataDxfId="152"/>
    <tableColumn id="434" xr3:uid="{1C8A1D95-33FD-4CB5-8263-B0C117ECFBC7}" name="08/03/2026" dataDxfId="151"/>
    <tableColumn id="435" xr3:uid="{20B0847F-E014-4548-84C0-BA74DB9141FC}" name="09/03/2026" dataDxfId="150"/>
    <tableColumn id="436" xr3:uid="{38C384A1-4E24-4092-9AE9-50211E58B95E}" name="10/03/2026" dataDxfId="149"/>
    <tableColumn id="437" xr3:uid="{DAE05129-4EE6-426F-A338-D6B403282FB2}" name="11/03/2026" dataDxfId="148"/>
    <tableColumn id="438" xr3:uid="{4E53D956-CFDC-4C3C-BD02-301728BDAC35}" name="12/03/2026" dataDxfId="147"/>
    <tableColumn id="439" xr3:uid="{B863BB61-F124-40CE-AED1-4EBBCE64E843}" name="13/03/2026" dataDxfId="146"/>
    <tableColumn id="440" xr3:uid="{BE87FC40-4848-41E3-A63B-D6F20EACDC02}" name="14/03/2026" dataDxfId="145"/>
    <tableColumn id="441" xr3:uid="{C2277373-38B6-4B55-9B34-378C6EF8810F}" name="15/03/2026" dataDxfId="144"/>
    <tableColumn id="442" xr3:uid="{F6790F7B-D2BD-4981-B6E9-FBB261FA6D66}" name="16/03/2026" dataDxfId="143"/>
    <tableColumn id="443" xr3:uid="{06103378-3727-4A7A-BCF7-B527EFB85AF1}" name="17/03/2026" dataDxfId="142"/>
    <tableColumn id="444" xr3:uid="{BF9AA0A6-E57D-4E73-ABC7-CCE11F2EAAB0}" name="18/03/2026" dataDxfId="141"/>
    <tableColumn id="445" xr3:uid="{4B95A615-5DFA-4CCF-9752-EE9B0B78CD22}" name="19/03/2026" dataDxfId="140"/>
    <tableColumn id="446" xr3:uid="{21C6A4CE-3148-4A3A-A209-B6B300AF9670}" name="20/03/2026" dataDxfId="139"/>
    <tableColumn id="447" xr3:uid="{9C15B4C1-5B88-4277-9168-495CBCCE6547}" name="21/03/2026" dataDxfId="138"/>
    <tableColumn id="448" xr3:uid="{5A5B6F4A-8D1D-480B-9BB3-BEE05124AC4A}" name="22/03/2026" dataDxfId="137"/>
    <tableColumn id="449" xr3:uid="{2096FD91-6661-4EB9-9BA9-554A09EE9C9C}" name="23/03/2026" dataDxfId="136"/>
    <tableColumn id="450" xr3:uid="{FCDB85F4-80E5-4758-953A-0D046812CBCA}" name="24/03/2026" dataDxfId="135"/>
    <tableColumn id="451" xr3:uid="{6EE400DC-3F21-48D0-B717-A5547FEF13B4}" name="25/03/2026" dataDxfId="134"/>
    <tableColumn id="452" xr3:uid="{947801EC-00FA-436F-829C-9B49484AB368}" name="26/03/2026" dataDxfId="133"/>
    <tableColumn id="453" xr3:uid="{809136F6-0EA9-49B8-9205-A85662C82E15}" name="27/03/2026" dataDxfId="132"/>
    <tableColumn id="454" xr3:uid="{1CF01951-D029-48E1-81E0-3FB76E26A0EE}" name="28/03/2026" dataDxfId="131"/>
    <tableColumn id="455" xr3:uid="{3519158D-A942-472D-8769-848A4B75F954}" name="29/03/2026" dataDxfId="130"/>
    <tableColumn id="456" xr3:uid="{9F941DD5-0078-47EA-8F71-7A3C04D32CEF}" name="30/03/2026" dataDxfId="129"/>
    <tableColumn id="457" xr3:uid="{83D27B7B-C0D2-4A00-84F2-5194D54A4813}" name="31/03/2026" dataDxfId="128"/>
    <tableColumn id="458" xr3:uid="{216B0EDD-9387-49CB-8605-A607AC4CA714}" name="01/04/2026" dataDxfId="127"/>
    <tableColumn id="459" xr3:uid="{8742066D-2929-4B93-A565-F9773D31B1E4}" name="02/04/2026" dataDxfId="126"/>
    <tableColumn id="460" xr3:uid="{5AAA7F66-6D06-4B09-AD17-628A222EAE06}" name="03/04/2026" dataDxfId="125"/>
    <tableColumn id="461" xr3:uid="{C1B26C28-425D-41E5-8C35-E1E1B2CBF10F}" name="04/04/2026" dataDxfId="124"/>
    <tableColumn id="462" xr3:uid="{5138CF30-E27F-4E54-9A32-C62AEB72326B}" name="05/04/2026" dataDxfId="123"/>
    <tableColumn id="463" xr3:uid="{C261156A-0210-4AC9-A35B-304C69E06718}" name="06/04/2026" dataDxfId="122"/>
    <tableColumn id="464" xr3:uid="{B258CA4F-BC08-49B3-8A8D-F55D6EE22FAD}" name="07/04/2026" dataDxfId="121"/>
    <tableColumn id="465" xr3:uid="{638BFA14-1709-4A4D-856F-9BBCA7376F5E}" name="08/04/2026" dataDxfId="120"/>
    <tableColumn id="466" xr3:uid="{7A9296C0-3CAB-45C8-872D-636F7F47DCCA}" name="09/04/2026" dataDxfId="119"/>
    <tableColumn id="467" xr3:uid="{568FF0A4-6B5D-447D-B6E5-8545CD2AD0A6}" name="10/04/2026" dataDxfId="118"/>
    <tableColumn id="468" xr3:uid="{ADF9988D-2067-4A79-9268-CD18A6CB195D}" name="11/04/2026" dataDxfId="117"/>
    <tableColumn id="469" xr3:uid="{71F0C55B-B0F7-4624-9FD9-996C5A4F6D01}" name="12/04/2026" dataDxfId="116"/>
    <tableColumn id="470" xr3:uid="{A402B4DA-1A9A-4395-9377-283CDA9D1089}" name="13/04/2026" dataDxfId="115"/>
    <tableColumn id="471" xr3:uid="{EEDA42B5-4910-4479-B12D-EBD83E912C69}" name="14/04/2026" dataDxfId="114"/>
    <tableColumn id="472" xr3:uid="{F3AEA7B2-29C8-4A53-A374-BE9BC856A330}" name="15/04/2026" dataDxfId="113"/>
    <tableColumn id="473" xr3:uid="{C2328295-88AD-4D5F-9A19-13A2AC4D40CE}" name="16/04/2026" dataDxfId="112"/>
    <tableColumn id="474" xr3:uid="{0F733DD5-49DA-4316-87EF-BF0B026F0345}" name="17/04/2026" dataDxfId="111"/>
    <tableColumn id="475" xr3:uid="{3462F06E-C0CE-4CC2-9599-3852C533541F}" name="18/04/2026" dataDxfId="110"/>
    <tableColumn id="476" xr3:uid="{52A177EF-F7AE-445F-99B0-DAEB52FB8FCD}" name="19/04/2026" dataDxfId="109"/>
    <tableColumn id="477" xr3:uid="{883EA552-02FB-4EE5-9853-E674698E7467}" name="20/04/2026" dataDxfId="108"/>
    <tableColumn id="478" xr3:uid="{91A87022-14DC-4BF5-B4BE-9DF9360F01BC}" name="21/04/2026" dataDxfId="107"/>
    <tableColumn id="479" xr3:uid="{E1FF86DC-A66D-48EC-AC44-101145094F72}" name="22/04/2026" dataDxfId="106"/>
    <tableColumn id="480" xr3:uid="{1F587A96-F668-49AF-B9FF-2DB028AD0816}" name="23/04/2026" dataDxfId="105"/>
    <tableColumn id="481" xr3:uid="{EAC7130D-F7F4-4705-83A2-184A35E0AC93}" name="24/04/2026" dataDxfId="104"/>
    <tableColumn id="482" xr3:uid="{D592B4E0-262E-4A6B-9DC8-7C5DD3BD52FB}" name="25/04/2026" dataDxfId="103"/>
    <tableColumn id="483" xr3:uid="{0EA5C5E7-BD51-45FF-9FFD-126307E3FED9}" name="26/04/2026" dataDxfId="102"/>
    <tableColumn id="484" xr3:uid="{999D95A6-00C9-4ECE-A487-A5ED66B510EA}" name="27/04/2026" dataDxfId="101"/>
    <tableColumn id="485" xr3:uid="{9261FED3-2B7D-436F-B44C-0A165A31D4A7}" name="28/04/2026" dataDxfId="100"/>
    <tableColumn id="486" xr3:uid="{16ABD8D3-37CA-411C-A2A3-50E52839A29F}" name="29/04/2026" dataDxfId="99"/>
    <tableColumn id="487" xr3:uid="{98E3D952-2307-4F5C-8FA1-E62DA433A740}" name="30/04/2026" dataDxfId="98"/>
    <tableColumn id="488" xr3:uid="{45928F40-F4E0-4A7B-84B5-A35B630D5C0B}" name="01/05/2026" dataDxfId="97"/>
    <tableColumn id="489" xr3:uid="{6A163AAB-06B3-4D65-9310-C4FDB17E24FB}" name="02/05/2026" dataDxfId="96"/>
    <tableColumn id="490" xr3:uid="{5E4B3ECD-DD32-417B-8D4B-13915EA93478}" name="03/05/2026" dataDxfId="95"/>
    <tableColumn id="491" xr3:uid="{82D1CD59-ACC1-4558-9326-FE1DDE79B095}" name="04/05/2026" dataDxfId="94"/>
    <tableColumn id="492" xr3:uid="{FD5BBB9B-793A-4FDD-98F9-D121717DF0E5}" name="05/05/2026" dataDxfId="93"/>
    <tableColumn id="493" xr3:uid="{B1DF19B5-AAA8-4E19-8776-9A2F17FF920E}" name="06/05/2026" dataDxfId="92"/>
    <tableColumn id="494" xr3:uid="{B2F32A78-4241-402A-97C1-0B0A8300B5B5}" name="07/05/2026" dataDxfId="91"/>
    <tableColumn id="495" xr3:uid="{355CE834-8D30-4F4E-B66B-3FEE2B716BB9}" name="08/05/2026" dataDxfId="90"/>
    <tableColumn id="496" xr3:uid="{4865AAFE-6213-46F3-9A8E-04ED476196E1}" name="09/05/2026" dataDxfId="89"/>
    <tableColumn id="497" xr3:uid="{2B54060B-C023-4A74-8B91-6D214E450AA6}" name="10/05/2026" dataDxfId="88"/>
    <tableColumn id="498" xr3:uid="{68A36FB2-4BB0-4806-9EB3-AC4F867CAFDE}" name="11/05/2026" dataDxfId="87"/>
    <tableColumn id="499" xr3:uid="{4E0E424C-B655-4C4F-84CF-14C2F2A2E357}" name="12/05/2026" dataDxfId="86"/>
    <tableColumn id="500" xr3:uid="{2C62C21C-0884-40F7-9D2B-235D92AA165B}" name="13/05/2026" dataDxfId="85"/>
    <tableColumn id="501" xr3:uid="{5A8DA86E-EBB0-40A2-8B63-F056E63C4009}" name="14/05/2026" dataDxfId="84"/>
    <tableColumn id="502" xr3:uid="{FE964BCE-FC58-4819-BAE1-8DBEB0F34CF1}" name="15/05/2026" dataDxfId="83"/>
    <tableColumn id="503" xr3:uid="{0718738E-E465-4518-ABA5-25020EB3B338}" name="16/05/2026" dataDxfId="82"/>
    <tableColumn id="504" xr3:uid="{7B5CD5B4-2E57-4E0D-9F6A-3FF7C11EE83B}" name="17/05/2026" dataDxfId="81"/>
    <tableColumn id="505" xr3:uid="{C27C18E3-F6AD-47CD-B7C8-3E8A361C0C7D}" name="18/05/2026" dataDxfId="80"/>
    <tableColumn id="506" xr3:uid="{1C6E5B34-9F4B-426F-BE20-61E89CDA6F06}" name="19/05/2026" dataDxfId="79"/>
    <tableColumn id="507" xr3:uid="{71E92FAC-6386-4B08-9EDD-75871BA99C32}" name="20/05/2026" dataDxfId="78"/>
    <tableColumn id="508" xr3:uid="{975D8724-B84B-435E-9C07-BDF588235AD4}" name="21/05/2026" dataDxfId="77"/>
    <tableColumn id="509" xr3:uid="{95DCA5BB-D2AC-4DB3-8803-D17D39D13254}" name="22/05/2026" dataDxfId="76"/>
    <tableColumn id="510" xr3:uid="{02F3BC2F-2518-4D40-A4AF-D551ED1BA865}" name="23/05/2026" dataDxfId="75"/>
    <tableColumn id="511" xr3:uid="{EBA10876-D1A8-4D9F-B662-1EC069F504B0}" name="24/05/2026" dataDxfId="74"/>
    <tableColumn id="512" xr3:uid="{21F3F888-5B70-4D54-8F17-C1C972F12614}" name="25/05/2026" dataDxfId="73"/>
    <tableColumn id="513" xr3:uid="{7CC79610-BCFF-4498-B45A-A320F0E0D6C4}" name="26/05/2026" dataDxfId="72"/>
    <tableColumn id="514" xr3:uid="{E968BD3B-3154-4423-9421-1DEDC8C6CAA9}" name="27/05/2026" dataDxfId="71"/>
    <tableColumn id="515" xr3:uid="{DFCF0B87-C6AD-4EF9-951B-C498A97F764A}" name="28/05/2026" dataDxfId="70"/>
    <tableColumn id="516" xr3:uid="{5BA05AA2-CED2-4B57-BB0E-298A6DC01BE9}" name="29/05/2026" dataDxfId="69"/>
    <tableColumn id="517" xr3:uid="{F6D46853-5F6A-4372-B965-6D532F36536A}" name="30/05/2026" dataDxfId="68"/>
    <tableColumn id="518" xr3:uid="{8C4EEEA2-E192-476C-8769-906A732093FF}" name="31/05/2026" dataDxfId="67"/>
    <tableColumn id="519" xr3:uid="{34AE87D3-086F-45D7-B2BA-997CB196F7F6}" name="01/06/2026" dataDxfId="66"/>
    <tableColumn id="520" xr3:uid="{971949C5-73CF-49DB-9DDB-14574C1286BA}" name="02/06/2026" dataDxfId="65"/>
    <tableColumn id="521" xr3:uid="{11F8E8A8-E62E-46ED-B24F-787C16BC2AA0}" name="03/06/2026" dataDxfId="64"/>
    <tableColumn id="522" xr3:uid="{2DEC484C-7ABB-4AEE-A4AA-29503AF72826}" name="04/06/2026" dataDxfId="63"/>
    <tableColumn id="523" xr3:uid="{4D92C068-9DCE-4011-9EE3-9B28FFCC021E}" name="05/06/2026" dataDxfId="62"/>
    <tableColumn id="524" xr3:uid="{D33942B5-FE72-4831-A458-4FE645246C86}" name="06/06/2026" dataDxfId="61"/>
    <tableColumn id="525" xr3:uid="{69235B71-3662-49FC-8EFA-0CD31BA791AB}" name="07/06/2026" dataDxfId="60"/>
    <tableColumn id="526" xr3:uid="{B25E5C1D-80F0-4A26-89DF-9306FBF83492}" name="08/06/2026" dataDxfId="59"/>
    <tableColumn id="527" xr3:uid="{89F53603-ABB5-4C60-81B5-2D5044D77205}" name="09/06/2026" dataDxfId="58"/>
    <tableColumn id="528" xr3:uid="{C7F151C1-AEA1-4A30-89B5-DA6F8C083BD4}" name="10/06/2026" dataDxfId="57"/>
    <tableColumn id="529" xr3:uid="{41B4A217-F215-4A9E-89F1-8057603496EE}" name="11/06/2026" dataDxfId="56"/>
    <tableColumn id="530" xr3:uid="{F2DA37CA-86DF-476E-B1BD-4CC0FF9AB281}" name="12/06/2026" dataDxfId="55"/>
    <tableColumn id="531" xr3:uid="{6A2CB64B-6556-4C62-A941-BE4333FE28C5}" name="13/06/2026" dataDxfId="54"/>
    <tableColumn id="532" xr3:uid="{05062910-89BF-4CBC-84A8-60A3D2103904}" name="14/06/2026" dataDxfId="53"/>
    <tableColumn id="533" xr3:uid="{5C043ED5-1268-40A2-AEA1-7EF3E1570650}" name="15/06/2026" dataDxfId="52"/>
    <tableColumn id="534" xr3:uid="{45E810BE-9109-4109-9634-9D190FDFBD3E}" name="16/06/2026" dataDxfId="51"/>
    <tableColumn id="535" xr3:uid="{5F3678F9-BCE6-466C-9C0B-6F53D4295920}" name="17/06/2026" dataDxfId="50"/>
    <tableColumn id="536" xr3:uid="{F52ED966-3CD5-4317-A0BF-094DB50F69CE}" name="18/06/2026" dataDxfId="49"/>
    <tableColumn id="537" xr3:uid="{14112F7A-53D4-445E-BF6D-99FBF84B746C}" name="19/06/2026" dataDxfId="48"/>
    <tableColumn id="538" xr3:uid="{61321CA3-8BFE-4095-B426-47A8707436A9}" name="20/06/2026" dataDxfId="47"/>
    <tableColumn id="539" xr3:uid="{5DCEB880-46BB-44A1-B63D-E1B15D1302D6}" name="21/06/2026" dataDxfId="46"/>
    <tableColumn id="540" xr3:uid="{3278BFAB-301D-451F-9A3C-18A169644556}" name="22/06/2026" dataDxfId="45"/>
    <tableColumn id="541" xr3:uid="{F861529B-0FF7-4672-B1B3-341C5A5F9359}" name="23/06/2026" dataDxfId="44"/>
    <tableColumn id="542" xr3:uid="{9B99D7A2-5383-49D7-AF6D-5307F7C8CBFE}" name="24/06/2026" dataDxfId="43"/>
    <tableColumn id="543" xr3:uid="{9AC83724-E7DC-478D-9C37-B7A114703338}" name="25/06/2026" dataDxfId="42"/>
    <tableColumn id="544" xr3:uid="{EACBA851-6B25-48D4-811D-31BD59FC79BF}" name="26/06/2026" dataDxfId="41"/>
    <tableColumn id="545" xr3:uid="{99F28B3B-E54D-4783-B94C-B1F637B02420}" name="27/06/2026" dataDxfId="40"/>
    <tableColumn id="546" xr3:uid="{5B8E51D1-AE84-4DD0-93C1-168C87618F84}" name="28/06/2026" dataDxfId="39"/>
    <tableColumn id="547" xr3:uid="{C5F2B8C5-5183-4600-A8AA-5BF36B8DBDE4}" name="29/06/2026" dataDxfId="38"/>
    <tableColumn id="548" xr3:uid="{F946D90A-C89B-45D5-B3F7-38DA5912F232}" name="30/06/2026" dataDxfId="37"/>
    <tableColumn id="549" xr3:uid="{BF76AA3D-F147-433D-81C4-81514417DC59}" name="01/07/2026" dataDxfId="36"/>
    <tableColumn id="550" xr3:uid="{3D4BD140-6D85-433C-B526-3FF391ACCC69}" name="02/07/2026" dataDxfId="35"/>
    <tableColumn id="551" xr3:uid="{6838DD6E-1A4F-448B-B125-12709620B88A}" name="03/07/2026" dataDxfId="34"/>
    <tableColumn id="552" xr3:uid="{6B00A9A7-A422-4C4C-B63F-8AC194C12A74}" name="04/07/2026" dataDxfId="33"/>
    <tableColumn id="553" xr3:uid="{6DC68F24-3F41-4508-B8E3-5A96FEA6B3BD}" name="05/07/2026" dataDxfId="32"/>
    <tableColumn id="554" xr3:uid="{480F6D1A-A19C-49FE-8387-C723012E6111}" name="06/07/2026" dataDxfId="31"/>
    <tableColumn id="555" xr3:uid="{D2A1500C-9748-4142-ADAB-0EA20151EB72}" name="07/07/2026" dataDxfId="30"/>
    <tableColumn id="556" xr3:uid="{1CCA79E6-E5FE-47D9-917E-D022C0278B28}" name="08/07/2026" dataDxfId="29"/>
    <tableColumn id="557" xr3:uid="{B08175C9-0C42-428C-8A63-D935CDB244D4}" name="09/07/2026" dataDxfId="28"/>
    <tableColumn id="558" xr3:uid="{C4637229-1274-42E4-8983-330AFCC1D0E6}" name="10/07/2026" dataDxfId="27"/>
    <tableColumn id="559" xr3:uid="{49EE65CE-D97E-4AE1-9683-A0572BD6EA4C}" name="11/07/2026" dataDxfId="26"/>
    <tableColumn id="560" xr3:uid="{52229BA6-363D-4257-BBF5-CF7E5C90E1A1}" name="12/07/2026" dataDxfId="25"/>
    <tableColumn id="561" xr3:uid="{C7FB894C-96EC-43E4-A88B-8DC51B6DD80F}" name="13/07/2026" dataDxfId="24"/>
    <tableColumn id="562" xr3:uid="{A89B4FA3-9079-4C70-A792-9F145169AC47}" name="14/07/2026" dataDxfId="23"/>
    <tableColumn id="563" xr3:uid="{B4FFE44B-DD54-4C32-B531-18FFF62AD197}" name="15/07/2026" dataDxfId="22"/>
    <tableColumn id="564" xr3:uid="{D3E5DC09-3B35-44B8-B657-DDFCF7A64762}" name="16/07/2026" dataDxfId="21"/>
    <tableColumn id="565" xr3:uid="{446AD3DD-846A-4E1E-936F-2E7A672B539E}" name="17/07/2026" dataDxfId="20"/>
    <tableColumn id="566" xr3:uid="{A9E7C3F2-5ADE-445E-8AE9-8F76C2E0A7D5}" name="18/07/2026" dataDxfId="19"/>
    <tableColumn id="567" xr3:uid="{0971CA99-7B29-44D8-B3D5-8E1F8C5585E5}" name="19/07/2026" dataDxfId="18"/>
    <tableColumn id="568" xr3:uid="{C1B58DD8-65B4-41BC-AED3-39094CCD0C35}" name="20/07/2026" dataDxfId="17"/>
    <tableColumn id="569" xr3:uid="{E36F4A88-4DDB-4841-92DB-2025A7FA283E}" name="21/07/2026" dataDxfId="16"/>
    <tableColumn id="570" xr3:uid="{72688277-7E8F-455F-81AF-51FFD90DAE8A}" name="22/07/2026" dataDxfId="15"/>
    <tableColumn id="571" xr3:uid="{68F2B00A-0C91-45A5-9F10-A8D2D3281589}" name="23/07/2026" dataDxfId="14"/>
    <tableColumn id="572" xr3:uid="{98C3FD9F-70C0-4D5F-AD51-A1AC9EBFA1E3}" name="24/07/2026" dataDxfId="13"/>
    <tableColumn id="573" xr3:uid="{F39EC730-03E3-4F1A-BCD5-3EF6D12C7368}" name="25/07/2026" dataDxfId="12"/>
    <tableColumn id="574" xr3:uid="{190D10AF-0636-4CB5-A7D7-2ABED2F0ACF5}" name="26/07/2026" dataDxfId="11"/>
    <tableColumn id="575" xr3:uid="{F9479387-80A9-4C29-BA6F-18A775A2872E}" name="27/07/2026" dataDxfId="10"/>
    <tableColumn id="576" xr3:uid="{C00BF67E-5D81-4376-AFF4-1E27D91FC21B}" name="28/07/2026" dataDxfId="9"/>
    <tableColumn id="577" xr3:uid="{B1D48FF2-26F2-41EA-A83B-AC7DDBFC5C92}" name="29/07/2026" dataDxfId="8"/>
    <tableColumn id="578" xr3:uid="{E81DA98E-BC70-477E-A190-204F7260364F}" name="30/07/2026" dataDxfId="7"/>
    <tableColumn id="579" xr3:uid="{21CEF144-4A21-4FF6-B487-06E5C997A89C}" name="31/07/2026" dataDxfId="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776" dataDxfId="1775">
  <autoFilter ref="QP44:QP52" xr:uid="{400E6897-30D0-48D9-A8A1-F73EA6DB19D5}"/>
  <tableColumns count="1">
    <tableColumn id="1" xr3:uid="{5534D5D1-2878-4117-9266-33EE62716716}" name="POA" dataDxfId="17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773" dataDxfId="1772">
  <autoFilter ref="QR44:QR52" xr:uid="{C48EB65A-E172-448E-B48E-C1211483D300}"/>
  <tableColumns count="1">
    <tableColumn id="1" xr3:uid="{719AB209-A795-487E-8645-B101D45FD266}" uniqueName="1" name="POA" queryTableFieldId="1" dataDxfId="177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VE42" totalsRowShown="0" headerRowDxfId="1770" dataDxfId="1768" headerRowBorderDxfId="1769" tableBorderDxfId="1767">
  <autoFilter ref="A2:VE42" xr:uid="{8F5863EC-5726-4E57-964D-0757BF037CA9}">
    <filterColumn colId="1">
      <colorFilter dxfId="1766"/>
    </filterColumn>
  </autoFilter>
  <sortState xmlns:xlrd2="http://schemas.microsoft.com/office/spreadsheetml/2017/richdata2" ref="A3:QO42">
    <sortCondition sortBy="cellColor" ref="A2:A42" dxfId="1765"/>
  </sortState>
  <tableColumns count="577">
    <tableColumn id="1" xr3:uid="{8A0B8AB3-DC96-4A4A-B0D9-4295BEA8EB58}" name="UFV 1" dataDxfId="1764"/>
    <tableColumn id="2" xr3:uid="{AB5A957B-464C-4994-9467-46782BDBE99D}" name="UFV 2" dataDxfId="1763"/>
    <tableColumn id="3" xr3:uid="{1DDFA158-7C4B-4783-98C4-6854A86E6B0C}" name="01/01/2025" dataDxfId="1762"/>
    <tableColumn id="4" xr3:uid="{B9061764-3DCD-420F-815E-560D2E098EF1}" name="02/01/2025" dataDxfId="1761"/>
    <tableColumn id="5" xr3:uid="{CF394F2C-28C0-415A-8FB9-0AC937B3D41A}" name="03/01/2025" dataDxfId="1760"/>
    <tableColumn id="6" xr3:uid="{0092EE98-A9D0-496E-A763-80603117C921}" name="04/01/2025" dataDxfId="1759"/>
    <tableColumn id="7" xr3:uid="{D3260994-3C69-46FF-92B8-E0F3CACBA341}" name="05/01/2025" dataDxfId="1758"/>
    <tableColumn id="8" xr3:uid="{6F1B0292-2842-46C1-B264-A72E48E9EB79}" name="06/01/2025" dataDxfId="1757"/>
    <tableColumn id="9" xr3:uid="{0547A991-AC45-4746-B86E-195D83230AEE}" name="07/01/2025" dataDxfId="1756"/>
    <tableColumn id="10" xr3:uid="{68E68D52-620D-443F-83D0-1372013C7108}" name="08/01/2025" dataDxfId="1755"/>
    <tableColumn id="11" xr3:uid="{945C6640-4402-4FCB-9158-13C8C497F644}" name="09/01/2025" dataDxfId="1754"/>
    <tableColumn id="12" xr3:uid="{B0514E3D-ECF0-409E-9413-301AF99B7CD3}" name="10/01/2025" dataDxfId="1753"/>
    <tableColumn id="13" xr3:uid="{A25AFA0B-B280-4FB2-9832-E3647FF67BC7}" name="11/01/2025" dataDxfId="1752"/>
    <tableColumn id="14" xr3:uid="{4EA33BA5-5452-4351-8EF4-409687444946}" name="12/01/2025" dataDxfId="1751"/>
    <tableColumn id="15" xr3:uid="{F15BD712-B460-4342-99C9-243B9D9DA896}" name="13/01/2025" dataDxfId="1750"/>
    <tableColumn id="16" xr3:uid="{79939563-F627-492B-9F55-5E7B7E8356A3}" name="14/01/2025" dataDxfId="1749"/>
    <tableColumn id="17" xr3:uid="{AFA151FB-6C3A-4DAC-9796-B510CC4AA538}" name="15/01/2025" dataDxfId="1748"/>
    <tableColumn id="18" xr3:uid="{CD81104B-8B84-4547-86F6-5FCA06BF0E2A}" name="16/01/2025" dataDxfId="1747"/>
    <tableColumn id="19" xr3:uid="{77A4210E-A428-4C89-A833-684C9EF98F4E}" name="17/01/2025" dataDxfId="1746"/>
    <tableColumn id="20" xr3:uid="{6017DEEC-EFD5-453D-8E6B-54CD5592894E}" name="18/01/2025" dataDxfId="1745"/>
    <tableColumn id="21" xr3:uid="{69637B83-0128-4910-BDDF-2EFABB7495DA}" name="19/01/2025" dataDxfId="1744"/>
    <tableColumn id="22" xr3:uid="{F6A18E50-9ACD-45D1-A747-098F3845AD60}" name="20/01/2025" dataDxfId="1743"/>
    <tableColumn id="23" xr3:uid="{C29FE822-40E3-447F-B4B6-831A9C9F17AB}" name="21/01/2025" dataDxfId="1742"/>
    <tableColumn id="24" xr3:uid="{2FC4AA41-BEC0-4B37-8F4A-A1A2D8A2C7C6}" name="22/01/2025" dataDxfId="1741"/>
    <tableColumn id="25" xr3:uid="{91890B9F-0214-44A7-8B4C-FD9D58E7E177}" name="23/01/2025" dataDxfId="1740"/>
    <tableColumn id="26" xr3:uid="{02C7AE20-07D7-4CC3-A454-BB8A4E68B283}" name="24/01/2025" dataDxfId="1739"/>
    <tableColumn id="27" xr3:uid="{5A8C4CE3-485E-4357-964E-0BDA02C0284C}" name="25/01/2025" dataDxfId="1738"/>
    <tableColumn id="28" xr3:uid="{65E0D9ED-4502-45E5-B132-A0A89D8D1D48}" name="26/01/2025" dataDxfId="1737"/>
    <tableColumn id="29" xr3:uid="{CAF9E2BE-4539-4BE1-8E1E-F894C0059875}" name="27/01/2025" dataDxfId="1736"/>
    <tableColumn id="30" xr3:uid="{9BD0ECB3-CF31-48FA-8030-9D1125D2812C}" name="28/01/2025" dataDxfId="1735"/>
    <tableColumn id="31" xr3:uid="{16CBBC63-59E8-40AE-8E02-C245B531A9D4}" name="29/01/2025" dataDxfId="1734"/>
    <tableColumn id="32" xr3:uid="{D78D5C8D-D12C-4376-8D7C-5715A4C64698}" name="30/01/2025" dataDxfId="1733"/>
    <tableColumn id="33" xr3:uid="{CE625EC4-2FC6-482D-A158-33D9E780FDB8}" name="31/01/2025" dataDxfId="1732"/>
    <tableColumn id="34" xr3:uid="{EDEB422F-B986-4E7C-B11D-1F4B48F98800}" name="01/02/2025" dataDxfId="1731"/>
    <tableColumn id="35" xr3:uid="{C61CE4B3-D943-42D1-84C6-150A054F1A51}" name="02/02/2025" dataDxfId="1730"/>
    <tableColumn id="36" xr3:uid="{58741166-C10C-4F73-9A4E-040EA88CAF71}" name="03/02/2025" dataDxfId="1729"/>
    <tableColumn id="37" xr3:uid="{CB5A4437-5461-403D-A7EB-7268F8EF8133}" name="04/02/2025" dataDxfId="1728"/>
    <tableColumn id="38" xr3:uid="{5C9A656B-D1FF-49D9-BFC5-75BD2F9BA58B}" name="05/02/2025" dataDxfId="1727"/>
    <tableColumn id="39" xr3:uid="{4DFD8EE4-26D9-4569-8762-C42D921C7CDA}" name="06/02/2025" dataDxfId="1726"/>
    <tableColumn id="40" xr3:uid="{8BCE3007-C980-422B-B669-B8A2B6EA1621}" name="07/02/2025" dataDxfId="1725"/>
    <tableColumn id="41" xr3:uid="{0216C63E-8C36-4647-BD0E-7998313E1257}" name="08/02/2025" dataDxfId="1724"/>
    <tableColumn id="42" xr3:uid="{FB20D141-79A8-493C-8333-E326A36E4E32}" name="09/02/2025" dataDxfId="1723"/>
    <tableColumn id="43" xr3:uid="{44BA2039-1643-4F30-93E1-753E80D76C38}" name="10/02/2025" dataDxfId="1722"/>
    <tableColumn id="44" xr3:uid="{14A387D2-B79D-49BA-9FCC-B66BC8B6B43D}" name="11/02/2025" dataDxfId="1721"/>
    <tableColumn id="45" xr3:uid="{48AF4E5B-60B5-4EF5-A4BF-EA9183A6B037}" name="12/02/2025" dataDxfId="1720"/>
    <tableColumn id="46" xr3:uid="{B5CD2A1D-FD35-4772-94A7-D8CB4CD56423}" name="13/02/2025" dataDxfId="1719"/>
    <tableColumn id="47" xr3:uid="{E8C39EC1-FE30-4AD7-96E0-ADEA69A4D5DF}" name="14/02/2025" dataDxfId="1718"/>
    <tableColumn id="48" xr3:uid="{DA22C22D-B0B5-4519-B1DB-9C6004CEBD75}" name="15/02/2025" dataDxfId="1717"/>
    <tableColumn id="49" xr3:uid="{FC68404B-047B-4A7C-AF2E-325EE81E44F7}" name="16/02/2025" dataDxfId="1716"/>
    <tableColumn id="50" xr3:uid="{54AB50A7-ACB5-49B9-8F7C-9599F7C02584}" name="17/02/2025" dataDxfId="1715"/>
    <tableColumn id="51" xr3:uid="{47F81898-7219-476B-82DF-A3305E273402}" name="18/02/2025" dataDxfId="1714"/>
    <tableColumn id="52" xr3:uid="{40CC6129-E87B-4C16-ABBC-68BC2A49F6C7}" name="19/02/2025" dataDxfId="1713"/>
    <tableColumn id="53" xr3:uid="{839B31A4-5890-4187-BC69-F35750480538}" name="20/02/2025" dataDxfId="1712"/>
    <tableColumn id="54" xr3:uid="{DBF0E3BC-EB8F-49E6-897A-8597A4307D64}" name="21/02/2025" dataDxfId="1711"/>
    <tableColumn id="55" xr3:uid="{EEC7FBD7-AB10-4FCD-8A6A-ECBD1932AB32}" name="22/02/2025" dataDxfId="1710"/>
    <tableColumn id="56" xr3:uid="{16460658-AC44-4251-814B-8FDFD413DA50}" name="23/02/2025" dataDxfId="1709"/>
    <tableColumn id="57" xr3:uid="{22C264F7-BFFE-4EE4-9A8E-1DCE84FAFDA0}" name="24/02/2025" dataDxfId="1708"/>
    <tableColumn id="58" xr3:uid="{808C3888-47FC-4B14-81C4-459A7B8FE55D}" name="25/02/2025" dataDxfId="1707"/>
    <tableColumn id="59" xr3:uid="{B04FFD0B-AD36-423C-96A0-44B1AEF54ED0}" name="26/02/2025" dataDxfId="1706"/>
    <tableColumn id="60" xr3:uid="{7707D498-5A50-4078-AFA6-4AA8F04F02E8}" name="27/02/2025" dataDxfId="1705"/>
    <tableColumn id="61" xr3:uid="{D2912DBB-D8E8-4C33-88C5-29D86C05B56C}" name="28/02/2025" dataDxfId="1704"/>
    <tableColumn id="62" xr3:uid="{54F17E21-FE16-425C-8CF4-0DFB2501513B}" name="01/03/2025" dataDxfId="1703"/>
    <tableColumn id="63" xr3:uid="{BC64E985-2EAC-4CF7-916C-5FAD59D0C945}" name="02/03/2025" dataDxfId="1702"/>
    <tableColumn id="64" xr3:uid="{6458C030-748C-48DE-B025-46E1BDBCF5C2}" name="03/03/2025" dataDxfId="1701"/>
    <tableColumn id="65" xr3:uid="{855EDC26-F2A7-44E6-9D8F-4522A844F4C6}" name="04/03/2025" dataDxfId="1700"/>
    <tableColumn id="66" xr3:uid="{1B8EE353-9E1F-49FB-B875-E8F622284CF0}" name="05/03/2025" dataDxfId="1699"/>
    <tableColumn id="67" xr3:uid="{0299E036-E439-47D0-BF2D-4626F07BCF0D}" name="06/03/2025" dataDxfId="1698"/>
    <tableColumn id="68" xr3:uid="{669CC1FA-DFCE-4020-B311-1979ACC4CA41}" name="07/03/2025" dataDxfId="1697"/>
    <tableColumn id="69" xr3:uid="{769B2624-C8A4-4448-B451-3EBAB5A4FBA3}" name="08/03/2025" dataDxfId="1696"/>
    <tableColumn id="70" xr3:uid="{4D3C09B6-2E5D-406A-B20B-DDCB0A2D911A}" name="09/03/2025" dataDxfId="1695"/>
    <tableColumn id="71" xr3:uid="{487BE085-710C-4409-B43E-22574EA570E2}" name="10/03/2025" dataDxfId="1694"/>
    <tableColumn id="72" xr3:uid="{0A4075D5-9134-4E68-83FE-9BDC032B308F}" name="11/03/2025" dataDxfId="1693"/>
    <tableColumn id="73" xr3:uid="{735BB164-CD37-4F68-8E9A-B886C4537380}" name="12/03/2025" dataDxfId="1692"/>
    <tableColumn id="74" xr3:uid="{AA97030B-4F60-479A-94D4-978F754AE640}" name="13/03/2025" dataDxfId="1691"/>
    <tableColumn id="75" xr3:uid="{C34CBFFA-9AFE-4D44-88FC-3E750E1FF1DE}" name="14/03/2025" dataDxfId="1690"/>
    <tableColumn id="76" xr3:uid="{A0E77573-D7DE-43AF-939C-CA5F0D40569A}" name="15/03/2025" dataDxfId="1689"/>
    <tableColumn id="77" xr3:uid="{554EBE38-0823-421A-B16C-4B79B3DEF60C}" name="16/03/2025" dataDxfId="1688"/>
    <tableColumn id="78" xr3:uid="{822646C6-2DC8-46B8-AC3D-0AA4B1447A51}" name="17/03/2025" dataDxfId="1687"/>
    <tableColumn id="79" xr3:uid="{B21FB494-0995-41C0-9C99-D87A9F47CD19}" name="18/03/2025" dataDxfId="1686"/>
    <tableColumn id="80" xr3:uid="{1FF54B3F-524B-4431-A020-63C554A67EA2}" name="19/03/2025" dataDxfId="1685"/>
    <tableColumn id="81" xr3:uid="{1D1FDC4F-D041-416E-9E03-4168329DE95D}" name="20/03/2025" dataDxfId="1684"/>
    <tableColumn id="82" xr3:uid="{A29880E2-9570-42B6-BBDF-7B2EB27DC4AE}" name="21/03/2025" dataDxfId="1683"/>
    <tableColumn id="83" xr3:uid="{A27F3EF9-00BA-461F-9D7B-C987D8BD434D}" name="22/03/2025" dataDxfId="1682"/>
    <tableColumn id="84" xr3:uid="{D3F02C55-EE7D-440F-AA7D-7DA9EF335969}" name="23/03/2025" dataDxfId="1681"/>
    <tableColumn id="85" xr3:uid="{6EC239C6-C712-482C-AC2A-DDED0C170117}" name="24/03/2025" dataDxfId="1680"/>
    <tableColumn id="86" xr3:uid="{491C5F00-68E3-410D-B397-5C14478DB896}" name="25/03/2025" dataDxfId="1679"/>
    <tableColumn id="87" xr3:uid="{AFAD82CD-3F66-498A-B51B-2131A14631DC}" name="26/03/2025" dataDxfId="1678"/>
    <tableColumn id="88" xr3:uid="{FFEBD478-B37B-407F-A14C-6714757A4CA2}" name="27/03/2025" dataDxfId="1677"/>
    <tableColumn id="89" xr3:uid="{6BD895E6-E814-419E-9AEC-FA1511B6DA7D}" name="28/03/2025" dataDxfId="1676"/>
    <tableColumn id="90" xr3:uid="{436685B7-10BE-4DC9-835E-D979124ECADC}" name="29/03/2025" dataDxfId="1675"/>
    <tableColumn id="91" xr3:uid="{0BD9C0CB-7807-4A14-B090-480F2F40EB3D}" name="30/03/2025" dataDxfId="1674"/>
    <tableColumn id="92" xr3:uid="{31EDDE0E-4967-4C56-B91E-23990F0DC7C3}" name="31/03/2025" dataDxfId="1673"/>
    <tableColumn id="93" xr3:uid="{9059F9EE-E231-45BB-AA6B-8CA3B6FCD29F}" name="01/04/2025" dataDxfId="1672"/>
    <tableColumn id="94" xr3:uid="{7716C4C1-B4DA-435F-8927-981C34903A3E}" name="02/04/2025" dataDxfId="1671"/>
    <tableColumn id="95" xr3:uid="{4747F900-EB84-4062-85EA-25A7EF3C6E53}" name="03/04/2025" dataDxfId="1670"/>
    <tableColumn id="96" xr3:uid="{E4709C56-55B7-497F-92A5-74540D257D8D}" name="04/04/2025" dataDxfId="1669"/>
    <tableColumn id="97" xr3:uid="{D92F6847-0E18-48BE-B4F6-05DEFB14F229}" name="05/04/2025" dataDxfId="1668"/>
    <tableColumn id="98" xr3:uid="{6A87B6EC-CC4B-46F7-9402-72810E31D8F2}" name="06/04/2025" dataDxfId="1667"/>
    <tableColumn id="99" xr3:uid="{9C301BFC-A60E-484A-8DFF-90A5757CC2B5}" name="07/04/2025" dataDxfId="1666"/>
    <tableColumn id="100" xr3:uid="{2A740B5F-4949-4544-9DAF-A5D7007D7901}" name="08/04/2025" dataDxfId="1665"/>
    <tableColumn id="101" xr3:uid="{E731D071-4717-410B-A19C-E2F030E1AA96}" name="09/04/2025" dataDxfId="1664"/>
    <tableColumn id="102" xr3:uid="{B84EC0FC-3F55-4C2A-B3D9-D06F9FD39F6C}" name="10/04/2025" dataDxfId="1663"/>
    <tableColumn id="103" xr3:uid="{9BA1BBC0-9A5B-4FA8-B42F-7D33F1A2E120}" name="11/04/2025" dataDxfId="1662"/>
    <tableColumn id="104" xr3:uid="{46278B26-E151-4D08-A226-7A0AEAEA9EDD}" name="12/04/2025" dataDxfId="1661"/>
    <tableColumn id="105" xr3:uid="{F114B003-A252-4C73-98B9-826309D95C27}" name="13/04/2025" dataDxfId="1660"/>
    <tableColumn id="106" xr3:uid="{F519F824-57D2-4626-8F4A-C91C134BF2A3}" name="14/04/2025" dataDxfId="1659"/>
    <tableColumn id="107" xr3:uid="{7C0BB089-C359-45A1-B6E4-A1495F476E55}" name="15/04/2025" dataDxfId="1658"/>
    <tableColumn id="108" xr3:uid="{F47E94B0-68AD-4279-8F5F-6F2AF7F236FD}" name="16/04/2025" dataDxfId="1657"/>
    <tableColumn id="109" xr3:uid="{8871CFAB-4432-4440-AE30-8A557176D5C9}" name="17/04/2025" dataDxfId="1656"/>
    <tableColumn id="110" xr3:uid="{D0C47A5A-119D-487A-86F8-7C19EC445A27}" name="18/04/2025" dataDxfId="1655"/>
    <tableColumn id="111" xr3:uid="{7DA9DDE3-C26B-4F97-ACDA-E075E916C5BA}" name="19/04/2025" dataDxfId="1654"/>
    <tableColumn id="112" xr3:uid="{F10BA5FB-5F06-40EE-AA0B-D2D7BC19C0C5}" name="20/04/2025" dataDxfId="1653"/>
    <tableColumn id="113" xr3:uid="{47C0A9D2-FA41-4EA0-B951-68427049A55B}" name="21/04/2025" dataDxfId="1652"/>
    <tableColumn id="114" xr3:uid="{48E07A5C-4CC9-49B0-8FAB-AE31C79E90E5}" name="22/04/2025" dataDxfId="1651"/>
    <tableColumn id="115" xr3:uid="{75B5ED76-A2B8-4D89-BD18-D724FB95BCDB}" name="23/04/2025" dataDxfId="1650"/>
    <tableColumn id="116" xr3:uid="{D7635D91-DF06-45FA-9C0B-8BFC272E6783}" name="24/04/2025" dataDxfId="1649"/>
    <tableColumn id="117" xr3:uid="{C2498A26-F932-4057-AC7C-DE6CE991A5D0}" name="25/04/2025" dataDxfId="1648"/>
    <tableColumn id="118" xr3:uid="{F9158867-7846-4095-8319-4AB57EDFBB32}" name="26/04/2025" dataDxfId="1647"/>
    <tableColumn id="119" xr3:uid="{023A2462-3839-43CA-894C-EB43300737CD}" name="27/04/2025" dataDxfId="1646"/>
    <tableColumn id="120" xr3:uid="{4E7C08D3-E522-4E1E-8F9E-B13C57BD3B24}" name="28/04/2025" dataDxfId="1645"/>
    <tableColumn id="121" xr3:uid="{86CB0B2D-1742-4E18-844D-0312FA05E928}" name="29/04/2025" dataDxfId="1644"/>
    <tableColumn id="122" xr3:uid="{02267EB4-D9F0-4792-B46C-0A06B985213C}" name="30/04/2025" dataDxfId="1643"/>
    <tableColumn id="123" xr3:uid="{E1969613-FEBD-4D71-9F75-CC4F4D2454C7}" name="01/05/2025" dataDxfId="1642"/>
    <tableColumn id="124" xr3:uid="{63238C54-CED8-4BBE-94A6-02BB61395944}" name="02/05/2025" dataDxfId="1641"/>
    <tableColumn id="125" xr3:uid="{63BAA6F3-58C8-40EA-928B-8CBCF7220F81}" name="03/05/2025" dataDxfId="1640"/>
    <tableColumn id="126" xr3:uid="{29DF5B6C-D94C-46A4-B139-B75B0E5233E1}" name="04/05/2025" dataDxfId="1639"/>
    <tableColumn id="127" xr3:uid="{779CBBEB-CD9C-41A0-8887-33F819502A17}" name="05/05/2025" dataDxfId="1638"/>
    <tableColumn id="128" xr3:uid="{E70F47F7-391F-456B-9C4D-D58A30FDAC4A}" name="06/05/2025" dataDxfId="1637"/>
    <tableColumn id="129" xr3:uid="{F038A6D9-05E5-4C7D-904B-46E440D0A843}" name="07/05/2025" dataDxfId="1636"/>
    <tableColumn id="130" xr3:uid="{B5ED25B9-46B8-4BC6-AC94-24D27EC37E27}" name="08/05/2025" dataDxfId="1635"/>
    <tableColumn id="131" xr3:uid="{C4B41A61-CD79-4AC3-9322-30AA3165F23E}" name="09/05/2025" dataDxfId="1634"/>
    <tableColumn id="132" xr3:uid="{BFBBE4AC-F632-47F4-81A7-6A839ECDB2B6}" name="10/05/2025" dataDxfId="1633"/>
    <tableColumn id="133" xr3:uid="{8AB6A40D-AF47-4855-B9C9-0913AD08C92C}" name="11/05/2025" dataDxfId="1632"/>
    <tableColumn id="134" xr3:uid="{6F9E747D-886C-4C35-830C-8F5527AC3A5B}" name="12/05/2025" dataDxfId="1631"/>
    <tableColumn id="135" xr3:uid="{BA41AE47-235D-4D64-A6D1-E5A815EB5216}" name="13/05/2025" dataDxfId="1630"/>
    <tableColumn id="136" xr3:uid="{7D4E350C-2D46-4CE6-AD30-6FE653404DB6}" name="14/05/2025" dataDxfId="1629"/>
    <tableColumn id="137" xr3:uid="{DE9381AD-B0A0-4F04-9374-B82A6571127D}" name="15/05/2025" dataDxfId="1628"/>
    <tableColumn id="138" xr3:uid="{D1BB65BC-5FD2-4FC4-A094-117DF7F9BF2C}" name="16/05/2025" dataDxfId="1627"/>
    <tableColumn id="139" xr3:uid="{4E750401-13B5-4188-B825-C714B3AD1609}" name="17/05/2025" dataDxfId="1626"/>
    <tableColumn id="140" xr3:uid="{77194BD3-7D59-4A75-87C1-462FFA9DDA4D}" name="18/05/2025" dataDxfId="1625"/>
    <tableColumn id="141" xr3:uid="{CE3DB041-012B-47C9-8D6A-83057EBD72F6}" name="19/05/2025" dataDxfId="1624"/>
    <tableColumn id="142" xr3:uid="{831E89EA-FABA-44A5-84A3-310D0AED719E}" name="20/05/2025" dataDxfId="1623"/>
    <tableColumn id="143" xr3:uid="{B0D0BBE5-62D8-40A9-8C50-03BA1DCFA2A2}" name="21/05/2025" dataDxfId="1622"/>
    <tableColumn id="144" xr3:uid="{AF1789C4-65DA-47F1-AB37-D985B23967A4}" name="22/05/2025" dataDxfId="1621"/>
    <tableColumn id="145" xr3:uid="{4FB23A62-E3C2-4802-9183-4E613F0D750B}" name="23/05/2025" dataDxfId="1620"/>
    <tableColumn id="146" xr3:uid="{185546EF-5B71-4040-BD6E-15873ED1CEF5}" name="24/05/2025" dataDxfId="1619"/>
    <tableColumn id="147" xr3:uid="{8CEE84D9-1529-46AF-8C31-FB107A72D683}" name="25/05/2025" dataDxfId="1618"/>
    <tableColumn id="148" xr3:uid="{D26C8EC5-D304-41AD-AEE5-2FDBAAB6B162}" name="26/05/2025" dataDxfId="1617"/>
    <tableColumn id="149" xr3:uid="{ECC2DF28-D5A0-4715-9731-DD0FDB2CEBDA}" name="27/05/2025" dataDxfId="1616"/>
    <tableColumn id="150" xr3:uid="{9CB08849-2371-4FF3-80D4-D042530C0CF5}" name="28/05/2025" dataDxfId="1615"/>
    <tableColumn id="151" xr3:uid="{0867FF1C-3D51-4E4B-8422-43450076C566}" name="29/05/2025" dataDxfId="1614"/>
    <tableColumn id="152" xr3:uid="{C8BEE071-62E9-43D5-9C92-B78F2B451D92}" name="30/05/2025" dataDxfId="1613"/>
    <tableColumn id="153" xr3:uid="{5486FF96-1BD0-472E-84DA-FCBCBBC4FB37}" name="31/05/2025" dataDxfId="1612"/>
    <tableColumn id="154" xr3:uid="{C629F0C9-6D54-46BA-BFC5-DE55262BE4D7}" name="01/06/2025" dataDxfId="1611"/>
    <tableColumn id="155" xr3:uid="{AE7DF96C-5D2B-468B-AD59-AB05C037AC16}" name="02/06/2025" dataDxfId="1610"/>
    <tableColumn id="156" xr3:uid="{8014ACE1-4CC6-4B19-B2B5-8B7CC11BC2B3}" name="03/06/2025" dataDxfId="1609"/>
    <tableColumn id="157" xr3:uid="{8DDD443C-B874-470B-A60C-31E87CC790FD}" name="04/06/2025" dataDxfId="1608"/>
    <tableColumn id="158" xr3:uid="{9B4F4C33-41F0-4D4E-A3D0-14145A016AE3}" name="05/06/2025" dataDxfId="1607"/>
    <tableColumn id="159" xr3:uid="{DC0F7364-B5B1-4C3A-A8BB-074A088F1867}" name="06/06/2025" dataDxfId="1606"/>
    <tableColumn id="160" xr3:uid="{43D8EF96-0932-4D68-9360-25E659B08A2E}" name="07/06/2025" dataDxfId="1605"/>
    <tableColumn id="161" xr3:uid="{7B1EE48C-E179-492F-A5E0-E5F7CAB684E0}" name="08/06/2025" dataDxfId="1604"/>
    <tableColumn id="162" xr3:uid="{9C80FE21-E825-4A90-88C6-4D1C42ED962D}" name="09/06/2025" dataDxfId="1603"/>
    <tableColumn id="163" xr3:uid="{32C06E5E-2E40-4465-96A2-E84B45ED51FA}" name="10/06/2025" dataDxfId="1602"/>
    <tableColumn id="164" xr3:uid="{0BAA043C-4D4D-4A37-8DDC-7422DA2CCF45}" name="11/06/2025" dataDxfId="1601"/>
    <tableColumn id="165" xr3:uid="{DE1EE4EC-7270-4A41-AA61-D29237361D52}" name="12/06/2025" dataDxfId="1600"/>
    <tableColumn id="166" xr3:uid="{26B904E0-E9D4-4023-BEA1-A53F8F878CA6}" name="13/06/2025" dataDxfId="1599"/>
    <tableColumn id="167" xr3:uid="{4A5933CC-492E-48F3-BEBD-93BA3A47C657}" name="14/06/2025" dataDxfId="1598"/>
    <tableColumn id="168" xr3:uid="{DEBE66F1-5B71-4CF1-B10F-FD96D01C64D2}" name="15/06/2025" dataDxfId="1597"/>
    <tableColumn id="169" xr3:uid="{DF57AE58-9079-4639-8658-20287A205737}" name="16/06/2025" dataDxfId="1596"/>
    <tableColumn id="170" xr3:uid="{6AF8EDB1-C8B4-40B1-A8C0-2A7B2F0A9B97}" name="17/06/2025" dataDxfId="1595"/>
    <tableColumn id="408" xr3:uid="{5F5D24C2-F360-4CFA-BDD5-E3AC642A6C6B}" name="18/06/2025" dataDxfId="1594"/>
    <tableColumn id="409" xr3:uid="{8936F2E1-3629-49A2-8AD9-9BBC87CFA863}" name="19/06/2025" dataDxfId="1593"/>
    <tableColumn id="425" xr3:uid="{CA0A23C6-A22E-429B-8D39-88D2E96BF5D9}" name="20/06/2025" dataDxfId="1592"/>
    <tableColumn id="430" xr3:uid="{A2B0ECAB-9CAE-4D53-BE8C-B643142F93E2}" name="21/06/2025" dataDxfId="1591"/>
    <tableColumn id="431" xr3:uid="{EC922620-DD0D-4827-86B3-CE880D4F1EFB}" name="22/06/2025" dataDxfId="1590"/>
    <tableColumn id="432" xr3:uid="{9FAC3E06-875B-4F32-84E7-829D89C0C132}" name="23/06/2025" dataDxfId="1589"/>
    <tableColumn id="433" xr3:uid="{8E20D36B-0239-42F6-9E14-664344197B49}" name="24/06/2025" dataDxfId="1588"/>
    <tableColumn id="434" xr3:uid="{C05C36B1-7CD8-4782-9D4A-1D5185C3C57C}" name="25/06/2025" dataDxfId="1587"/>
    <tableColumn id="435" xr3:uid="{6E1F95EF-56EC-4DB2-9F30-AE19A497FF02}" name="26/06/2025" dataDxfId="1586"/>
    <tableColumn id="436" xr3:uid="{DCADB94A-D3D2-4D9B-A814-C5C2588A2052}" name="27/06/2025" dataDxfId="1585"/>
    <tableColumn id="437" xr3:uid="{3CAA09BF-CE3D-4AC0-A781-10B73DAF8DF3}" name="28/06/2025" dataDxfId="1584"/>
    <tableColumn id="171" xr3:uid="{BDA7BEC3-26AE-4855-9899-07282AA7CE14}" name="29/06/2025" dataDxfId="1583"/>
    <tableColumn id="172" xr3:uid="{39BB681E-BFC9-452E-847D-D75F1F70CB7E}" name="30/06/2025" dataDxfId="1582"/>
    <tableColumn id="173" xr3:uid="{BEC68DBA-9447-46A0-B75C-C5918B00034C}" name="01/07/2025" dataDxfId="1581"/>
    <tableColumn id="174" xr3:uid="{2B74DBAF-5D93-4FA7-8A36-C0523F4EE2AA}" name="02/07/2025" dataDxfId="1580"/>
    <tableColumn id="175" xr3:uid="{4BEF734F-7846-418B-B340-AA9CABAEECB3}" name="03/07/2025" dataDxfId="1579"/>
    <tableColumn id="176" xr3:uid="{877B2BB5-8BE1-43EA-8399-3EBDD12AD7C4}" name="04/07/2025" dataDxfId="1578"/>
    <tableColumn id="177" xr3:uid="{B443C44A-A3F9-4DDC-B643-D8FC6512EF8E}" name="05/07/2025" dataDxfId="1577"/>
    <tableColumn id="178" xr3:uid="{3586B624-D631-4EEF-A19D-A2EF3636EEE7}" name="06/07/2025" dataDxfId="1576"/>
    <tableColumn id="179" xr3:uid="{8CCD2A55-3D3B-46BA-B86A-B73CB16FD799}" name="07/07/2025" dataDxfId="1575"/>
    <tableColumn id="180" xr3:uid="{36207E90-CA66-450D-9A5C-CBCC7844EEFA}" name="08/07/2025" dataDxfId="1574"/>
    <tableColumn id="181" xr3:uid="{EA39853B-B71C-488F-961E-780F521569A4}" name="09/07/2025" dataDxfId="1573"/>
    <tableColumn id="182" xr3:uid="{E0FED019-C9D5-4720-A72A-35F8F8E33CC3}" name="10/07/2025" dataDxfId="1572"/>
    <tableColumn id="183" xr3:uid="{DB7E2081-FD85-43F1-8477-0629B00635AE}" name="11/07/2025" dataDxfId="1571"/>
    <tableColumn id="184" xr3:uid="{BB4950DB-FA58-4DEE-9D36-E5E6A3DDF7A3}" name="12/07/2025" dataDxfId="1570"/>
    <tableColumn id="185" xr3:uid="{51FAD97E-D6A4-4DC3-9FB8-1CC54AF9ED5A}" name="13/07/2025" dataDxfId="1569"/>
    <tableColumn id="186" xr3:uid="{71295E35-2B53-4708-895E-99CD82936CC2}" name="14/07/2025" dataDxfId="1568"/>
    <tableColumn id="187" xr3:uid="{2FDB7902-EEAD-4E0C-A1D6-CE60425FCC94}" name="15/07/2025" dataDxfId="1567"/>
    <tableColumn id="188" xr3:uid="{6C91E08D-6520-4CEE-A97F-17DFE344EAAC}" name="16/07/2025" dataDxfId="1566"/>
    <tableColumn id="189" xr3:uid="{A6A37B24-E301-40F8-A3B5-B2D801797962}" name="17/07/2025" dataDxfId="1565"/>
    <tableColumn id="190" xr3:uid="{A88153BB-1380-4880-B834-026E506EC064}" name="18/07/2025" dataDxfId="1564"/>
    <tableColumn id="191" xr3:uid="{462091A0-E2F4-41EE-ABB0-99FDB1010E40}" name="19/07/2025" dataDxfId="1563"/>
    <tableColumn id="192" xr3:uid="{A67A73E4-85E0-4711-8765-2B845B81E40B}" name="20/07/2025" dataDxfId="1562"/>
    <tableColumn id="193" xr3:uid="{7B699442-7B74-40EC-A32D-762300C8DF07}" name="21/07/2025" dataDxfId="1561"/>
    <tableColumn id="194" xr3:uid="{86A2D36A-E5A2-46EC-A1EB-0EE32B98DD06}" name="22/07/2025" dataDxfId="1560"/>
    <tableColumn id="195" xr3:uid="{0885604F-2C5D-4276-BB6D-F569D21B70D8}" name="23/07/2025" dataDxfId="1559"/>
    <tableColumn id="196" xr3:uid="{C4379609-CB18-4F1B-ABAB-AE869AAADFC8}" name="24/07/2025" dataDxfId="1558"/>
    <tableColumn id="197" xr3:uid="{75F3CE66-CF4D-4F83-BCC1-B008D28A5A0F}" name="25/07/2025" dataDxfId="1557"/>
    <tableColumn id="198" xr3:uid="{9BCD95A9-61BF-47AE-A225-99C3382AFA51}" name="26/07/2025" dataDxfId="1556"/>
    <tableColumn id="199" xr3:uid="{A6C56274-3FD9-4605-8B5E-2B528CE2686C}" name="27/07/2025" dataDxfId="1555"/>
    <tableColumn id="200" xr3:uid="{73996D11-151D-486E-843A-889DB5077235}" name="28/07/2025" dataDxfId="1554"/>
    <tableColumn id="201" xr3:uid="{D2447EAD-A8FF-456D-896B-E918C411F54B}" name="29/07/2025" dataDxfId="1553"/>
    <tableColumn id="202" xr3:uid="{54251C88-DFEC-48ED-9EEE-3010C2D1B7F7}" name="30/07/2025" dataDxfId="1552"/>
    <tableColumn id="203" xr3:uid="{18D542EF-4CB3-4318-9A0C-1AAA8C766B64}" name="31/07/2025" dataDxfId="1551"/>
    <tableColumn id="204" xr3:uid="{30744541-7EBC-4EB6-9211-C80FC31EE56F}" name="01/08/2025" dataDxfId="1550"/>
    <tableColumn id="205" xr3:uid="{38468D0D-2C14-4FBC-A1D0-639C26C99895}" name="02/08/2025" dataDxfId="1549"/>
    <tableColumn id="206" xr3:uid="{CCFBD490-CC51-4E2C-B2D4-EEB322C74BD8}" name="03/08/2025" dataDxfId="1548"/>
    <tableColumn id="207" xr3:uid="{2E692C54-F4C2-4A35-AA16-79C04DA7077C}" name="04/08/2025" dataDxfId="1547"/>
    <tableColumn id="208" xr3:uid="{C93D837A-E226-40F4-9532-AE65460517A7}" name="05/08/2025" dataDxfId="1546"/>
    <tableColumn id="209" xr3:uid="{C3D785F2-0681-4046-BDCC-5C9D9624E7BC}" name="06/08/2025" dataDxfId="1545"/>
    <tableColumn id="210" xr3:uid="{80D8695F-895C-4BA0-997C-A44D2983739F}" name="07/08/2025" dataDxfId="1544"/>
    <tableColumn id="211" xr3:uid="{C70B7C26-340F-4400-9917-7610E69037A5}" name="08/08/2025" dataDxfId="1543"/>
    <tableColumn id="212" xr3:uid="{0FFDB054-8FE9-4B34-997A-DBFFC902DB3B}" name="09/08/2025" dataDxfId="1542"/>
    <tableColumn id="213" xr3:uid="{0E56A008-7647-496E-8281-4917E3991666}" name="10/08/2025" dataDxfId="1541"/>
    <tableColumn id="214" xr3:uid="{9B33A80F-244F-442F-AB19-349CEA895437}" name="11/08/2025" dataDxfId="1540"/>
    <tableColumn id="215" xr3:uid="{11E6F827-C898-4C64-B45B-2F89660ACDEC}" name="12/08/2025" dataDxfId="1539"/>
    <tableColumn id="216" xr3:uid="{9E0C3B2F-7A86-4BBE-9AE9-775DF9D2CC03}" name="13/08/2025" dataDxfId="1538"/>
    <tableColumn id="217" xr3:uid="{34460AC5-3EF3-4642-82DD-D52FC4C06010}" name="14/08/2025" dataDxfId="1537"/>
    <tableColumn id="218" xr3:uid="{C0E2647B-4CC6-45BB-A63F-386CCA4FA484}" name="15/08/2025" dataDxfId="1536"/>
    <tableColumn id="219" xr3:uid="{38EE8CF4-8EF9-46F3-80DB-8DC3E81BEAFB}" name="16/08/2025" dataDxfId="1535"/>
    <tableColumn id="220" xr3:uid="{F2ED10DD-E3E9-458A-BEED-3C0395EEB815}" name="17/08/2025" dataDxfId="1534"/>
    <tableColumn id="221" xr3:uid="{4C157BA0-823E-46E8-8BD6-267DF65E6B3D}" name="18/08/2025" dataDxfId="1533"/>
    <tableColumn id="222" xr3:uid="{CF31A2D8-308A-4405-8900-DC1C6A60FC69}" name="19/08/2025" dataDxfId="1532"/>
    <tableColumn id="223" xr3:uid="{BB9ADE89-69CF-430F-91BD-D91B7BF8EB40}" name="20/08/2025" dataDxfId="1531"/>
    <tableColumn id="224" xr3:uid="{F1B2225F-2673-4966-95A9-C88C18712D73}" name="21/08/2025" dataDxfId="1530"/>
    <tableColumn id="225" xr3:uid="{9B5865A3-FE03-4FC0-A31A-3003AC31B1B9}" name="22/08/2025" dataDxfId="1529"/>
    <tableColumn id="226" xr3:uid="{DA49B49E-682E-48BF-B0A2-5A0AC0804871}" name="23/08/2025" dataDxfId="1528"/>
    <tableColumn id="227" xr3:uid="{CB91BB3A-B269-4080-A593-498B9BAB8233}" name="24/08/2025" dataDxfId="1527"/>
    <tableColumn id="228" xr3:uid="{539D9E81-7805-4AB5-9E01-DD3F8189C0E0}" name="25/08/2025" dataDxfId="1526"/>
    <tableColumn id="229" xr3:uid="{E7A021E7-465E-4320-9A96-AAB05A32F9D7}" name="26/08/2025" dataDxfId="1525"/>
    <tableColumn id="230" xr3:uid="{1F165901-F5FF-4D12-A75A-E79A7C043343}" name="27/08/2025" dataDxfId="1524"/>
    <tableColumn id="231" xr3:uid="{E4DA9686-9874-45EB-80A8-2269C9141129}" name="28/08/2025" dataDxfId="1523"/>
    <tableColumn id="232" xr3:uid="{E2DC4B89-BDBE-423F-A60E-EB9756F52AA8}" name="29/08/2025" dataDxfId="1522"/>
    <tableColumn id="233" xr3:uid="{C9B0010F-9F3C-48CB-8738-6CB3E54EEDC9}" name="30/08/2025" dataDxfId="1521"/>
    <tableColumn id="234" xr3:uid="{408CC5EC-B137-45C5-903F-5CD29F1DCF4E}" name="31/08/2025" dataDxfId="1520"/>
    <tableColumn id="235" xr3:uid="{430816CC-1D38-42EC-A314-8C9A633FC044}" name="01/09/2025" dataDxfId="1519"/>
    <tableColumn id="236" xr3:uid="{F138A7BD-9500-40B1-A65B-B484994F5727}" name="02/09/2025" dataDxfId="1518"/>
    <tableColumn id="237" xr3:uid="{4C7B6836-246B-4D69-A75C-69F3F6511AE4}" name="03/09/2025" dataDxfId="1517"/>
    <tableColumn id="238" xr3:uid="{044DB440-C48B-492B-BB17-93968F9CDE4B}" name="04/09/2025" dataDxfId="1516"/>
    <tableColumn id="239" xr3:uid="{BE35FECF-A614-4A6D-A804-DF4FAD083860}" name="05/09/2025" dataDxfId="1515"/>
    <tableColumn id="240" xr3:uid="{0694ED75-95B3-4FD7-90B7-60C4A32CFC94}" name="06/09/2025" dataDxfId="1514"/>
    <tableColumn id="241" xr3:uid="{24D5E08F-9B89-46B1-88F2-BAE09CA60300}" name="07/09/2025" dataDxfId="1513"/>
    <tableColumn id="242" xr3:uid="{79FCA487-5403-4076-AC2A-9E2F5E188950}" name="08/09/2025" dataDxfId="1512"/>
    <tableColumn id="243" xr3:uid="{E8D4419D-68AC-4631-AEC8-4082A381F6A8}" name="09/09/2025" dataDxfId="1511"/>
    <tableColumn id="244" xr3:uid="{F3650A2A-C904-4CA3-B2A0-AA41B4219A25}" name="10/09/2025" dataDxfId="1510"/>
    <tableColumn id="245" xr3:uid="{4F5739FD-FEC7-4296-B36A-3D2F38067447}" name="11/09/2025" dataDxfId="1509"/>
    <tableColumn id="246" xr3:uid="{EC25D730-280F-44B3-9821-36BD3A7BC863}" name="12/09/2025" dataDxfId="1508"/>
    <tableColumn id="247" xr3:uid="{04156ACB-7629-451E-81F0-78E5D268CD27}" name="13/09/2025" dataDxfId="1507"/>
    <tableColumn id="248" xr3:uid="{9479149C-B104-4BF0-A72D-A1A20570CE8B}" name="14/09/2025" dataDxfId="1506"/>
    <tableColumn id="249" xr3:uid="{6346066D-E76F-4AAF-971F-3D67019C6EFF}" name="15/09/2025" dataDxfId="1505"/>
    <tableColumn id="250" xr3:uid="{11BD55CE-EB1A-46BE-87C8-AE3D7B845CD9}" name="16/09/2025" dataDxfId="1504"/>
    <tableColumn id="251" xr3:uid="{BCD17A77-26AE-4762-AEA6-3C0AE282A9ED}" name="17/09/2025" dataDxfId="1503"/>
    <tableColumn id="252" xr3:uid="{8DE8FB5A-343E-4A25-A7B8-AFABEF0AF63E}" name="18/09/2025" dataDxfId="1502"/>
    <tableColumn id="253" xr3:uid="{03929191-EF40-48E0-8BD5-0DDA1D59C272}" name="19/09/2025" dataDxfId="1501"/>
    <tableColumn id="254" xr3:uid="{03657EB9-C815-4D4B-B193-37C62C001169}" name="20/09/2025" dataDxfId="1500"/>
    <tableColumn id="255" xr3:uid="{58D90CD5-DD74-4A2A-B57B-606745E6883B}" name="21/09/2025" dataDxfId="1499"/>
    <tableColumn id="256" xr3:uid="{3BD07C8B-0AD1-4F06-9A27-4BFE17ECAA69}" name="22/09/2025" dataDxfId="1498"/>
    <tableColumn id="257" xr3:uid="{994265AB-8942-4162-AB33-1B409D005151}" name="23/09/2025" dataDxfId="1497"/>
    <tableColumn id="258" xr3:uid="{42533310-3037-4B2B-BC5A-70D889F12E73}" name="24/09/2025" dataDxfId="1496"/>
    <tableColumn id="259" xr3:uid="{C1691AF1-8779-420F-BA3A-C739863ADB4E}" name="25/09/2025" dataDxfId="1495"/>
    <tableColumn id="260" xr3:uid="{CB713D8F-D96A-45C4-A565-06044823E0D8}" name="26/09/2025" dataDxfId="1494"/>
    <tableColumn id="261" xr3:uid="{D993F13E-2B24-4471-AB23-E96812A3FD5E}" name="27/09/2025" dataDxfId="1493"/>
    <tableColumn id="262" xr3:uid="{945A0244-3597-4396-987C-CD49FB60DA5F}" name="28/09/2025" dataDxfId="1492"/>
    <tableColumn id="263" xr3:uid="{5407E387-96D3-43B7-BF35-E4F57F6FBCA7}" name="29/09/2025" dataDxfId="1491"/>
    <tableColumn id="264" xr3:uid="{FC6A7A06-034E-478F-AA67-E8702D15F612}" name="30/09/2025" dataDxfId="1490"/>
    <tableColumn id="265" xr3:uid="{DC6A8BFF-4677-410F-B831-777B10574518}" name="01/10/2025" dataDxfId="1489"/>
    <tableColumn id="266" xr3:uid="{301E05F9-FFCF-444A-9000-49599DF20BCE}" name="02/10/2025" dataDxfId="1488"/>
    <tableColumn id="267" xr3:uid="{19BB6A0D-3758-45FA-BF45-2EED97B023D8}" name="03/10/2025" dataDxfId="1487"/>
    <tableColumn id="268" xr3:uid="{24AA2E1C-ECCD-4588-9CE3-D857C05A7C30}" name="04/10/2025" dataDxfId="1486"/>
    <tableColumn id="269" xr3:uid="{EB74BDCB-B579-4F05-A195-AD836431BD50}" name="05/10/2025" dataDxfId="1485"/>
    <tableColumn id="270" xr3:uid="{2256D264-5D70-4E2E-B8D0-8BF8787E6CAE}" name="06/10/2025" dataDxfId="1484"/>
    <tableColumn id="271" xr3:uid="{06EB5474-0704-4BA3-9164-E1D9F95DECDE}" name="07/10/2025" dataDxfId="1483"/>
    <tableColumn id="272" xr3:uid="{7B09FD81-1F6B-4679-87AA-882B0D9DAC9B}" name="08/10/2025" dataDxfId="1482"/>
    <tableColumn id="273" xr3:uid="{372B0288-F939-4A26-B49B-18A025C0BFB1}" name="09/10/2025" dataDxfId="1481"/>
    <tableColumn id="274" xr3:uid="{61D753BA-3E4B-4DF1-A65D-03FCAEDFD6F2}" name="10/10/2025" dataDxfId="1480"/>
    <tableColumn id="275" xr3:uid="{26C5C35E-E6DD-4DC2-A69E-E423B82EAC8C}" name="11/10/2025" dataDxfId="1479"/>
    <tableColumn id="276" xr3:uid="{3035215F-2862-4A15-A1E6-E022677EF2ED}" name="12/10/2025" dataDxfId="1478"/>
    <tableColumn id="277" xr3:uid="{4D9D7797-633C-455B-A00F-A695EE517238}" name="13/10/2025" dataDxfId="1477"/>
    <tableColumn id="278" xr3:uid="{B9C2A081-96C4-4ABC-8997-457E203BB988}" name="14/10/2025" dataDxfId="1476"/>
    <tableColumn id="279" xr3:uid="{FFA39D47-C133-4830-9130-3213A8CF8AB6}" name="15/10/2025" dataDxfId="1475"/>
    <tableColumn id="280" xr3:uid="{E4119F2B-4A37-43EC-AC54-5AC5E65A1082}" name="16/10/2025" dataDxfId="1474"/>
    <tableColumn id="281" xr3:uid="{B19BD42E-C1C1-4ED7-ADC7-E37911D58F85}" name="17/10/2025" dataDxfId="1473"/>
    <tableColumn id="282" xr3:uid="{F3479A7B-F16D-4896-BB20-D7EA03574CEF}" name="18/10/2025" dataDxfId="1472"/>
    <tableColumn id="283" xr3:uid="{1E75A20C-39F2-47AE-AE19-FA3DC1699777}" name="19/10/2025" dataDxfId="1471"/>
    <tableColumn id="284" xr3:uid="{09FB05E2-EC74-4D0D-BC1E-0BBD31C7284B}" name="20/10/2025" dataDxfId="1470"/>
    <tableColumn id="285" xr3:uid="{B27AD83E-319D-4169-80B7-50FE67655444}" name="21/10/2025" dataDxfId="1469"/>
    <tableColumn id="286" xr3:uid="{62BD8361-96D2-40A8-9D60-B76B54933581}" name="22/10/2025" dataDxfId="1468"/>
    <tableColumn id="287" xr3:uid="{24BB82E5-0130-4CFE-ABB9-D27E62D81FF7}" name="23/10/2025" dataDxfId="1467"/>
    <tableColumn id="288" xr3:uid="{BF3A7EAA-5A84-4F39-A224-9004B827527F}" name="24/10/2025" dataDxfId="1466"/>
    <tableColumn id="289" xr3:uid="{43F187D3-462F-49DA-8F46-A28B76996021}" name="25/10/2025" dataDxfId="1465"/>
    <tableColumn id="290" xr3:uid="{7C8C9D3C-677C-434B-92EF-D0A2A670C5C2}" name="26/10/2025" dataDxfId="1464"/>
    <tableColumn id="291" xr3:uid="{38EB4AF7-4CDC-4917-B203-719179DDC2F6}" name="27/10/2025" dataDxfId="1463"/>
    <tableColumn id="292" xr3:uid="{0C95C92E-7537-4693-97A8-D7567EACAAD5}" name="28/10/2025" dataDxfId="1462"/>
    <tableColumn id="293" xr3:uid="{740BEEFC-3724-41BA-92F1-6860DA926371}" name="29/10/2025" dataDxfId="1461"/>
    <tableColumn id="294" xr3:uid="{C2768093-3F41-48D2-812E-BE3C799CDD05}" name="30/10/2025" dataDxfId="1460"/>
    <tableColumn id="295" xr3:uid="{4C08DF5F-00EB-4591-B090-29523E048FBD}" name="31/10/2025" dataDxfId="1459"/>
    <tableColumn id="296" xr3:uid="{C297D4E6-483A-4ABD-A19D-B7ADDDB07434}" name="01/11/2025" dataDxfId="1458"/>
    <tableColumn id="297" xr3:uid="{FF3B6AAC-48DD-42E8-96C1-93AB86C9585F}" name="02/11/2025" dataDxfId="1457"/>
    <tableColumn id="298" xr3:uid="{FE9854FB-550E-489A-A348-6A2A6EEB4E25}" name="03/11/2025" dataDxfId="1456"/>
    <tableColumn id="299" xr3:uid="{B7A0E1E2-C7B3-4BFB-A81C-02B0CEF01A75}" name="04/11/2025" dataDxfId="1455"/>
    <tableColumn id="300" xr3:uid="{0E650AA6-46F5-482A-B50F-57416C0FB5BB}" name="05/11/2025" dataDxfId="1454"/>
    <tableColumn id="301" xr3:uid="{FBDB656F-A0E5-4E77-A93C-F936253FDDA0}" name="06/11/2025" dataDxfId="1453"/>
    <tableColumn id="302" xr3:uid="{6FD38530-3F15-4FEC-9772-2F771B579C2E}" name="07/11/2025" dataDxfId="1452"/>
    <tableColumn id="303" xr3:uid="{2DE4B8EE-04C3-4495-917D-83A707170744}" name="08/11/2025" dataDxfId="1451"/>
    <tableColumn id="304" xr3:uid="{B658B0EA-84FD-49BF-808D-BD265AD577AE}" name="09/11/2025" dataDxfId="1450"/>
    <tableColumn id="305" xr3:uid="{42655F82-9DD3-477B-9C11-DCA91E52DDC0}" name="10/11/2025" dataDxfId="1449"/>
    <tableColumn id="306" xr3:uid="{86192326-59B6-4BD7-8CBA-4543CE018E8D}" name="11/11/2025" dataDxfId="1448"/>
    <tableColumn id="307" xr3:uid="{277B99FD-4C79-4575-92E2-F6737DFC8382}" name="12/11/2025" dataDxfId="1447"/>
    <tableColumn id="308" xr3:uid="{F3E0BD2B-3B4D-4E08-B68A-F2F64894DFA4}" name="13/11/2025" dataDxfId="1446"/>
    <tableColumn id="309" xr3:uid="{9FD65299-B99F-49E7-BD94-38158F2B5693}" name="14/11/2025" dataDxfId="1445"/>
    <tableColumn id="310" xr3:uid="{9512C95E-1EC7-48C3-9DB6-DFEF2644E1DF}" name="15/11/2025" dataDxfId="1444"/>
    <tableColumn id="311" xr3:uid="{D6047C22-BCF4-4527-A20D-786A96ED67EB}" name="16/11/2025" dataDxfId="1443"/>
    <tableColumn id="312" xr3:uid="{96BE0042-727F-413C-8CE2-4D0DE6B6A850}" name="17/11/2025" dataDxfId="1442"/>
    <tableColumn id="313" xr3:uid="{162E192A-B567-469A-8174-5C2E7C64BBAC}" name="18/11/2025" dataDxfId="1441"/>
    <tableColumn id="314" xr3:uid="{B199AAD6-FFFB-47B5-BC07-CBC0B2DA6CB8}" name="19/11/2025" dataDxfId="1440"/>
    <tableColumn id="315" xr3:uid="{6FCA7F8D-4C47-454D-800C-AF98E59003DC}" name="20/11/2025" dataDxfId="1439"/>
    <tableColumn id="316" xr3:uid="{C913665E-F603-4514-8E9F-500818156C13}" name="21/11/2025" dataDxfId="1438"/>
    <tableColumn id="317" xr3:uid="{5D398AB7-DC17-4769-89E8-D17742CBD73A}" name="22/11/2025" dataDxfId="1437"/>
    <tableColumn id="318" xr3:uid="{2FCCA672-5578-481E-9145-A01F9D6D1426}" name="23/11/2025" dataDxfId="1436"/>
    <tableColumn id="319" xr3:uid="{36782B0B-F7C4-41D2-B9F6-F4430610CEF0}" name="24/11/2025" dataDxfId="1435"/>
    <tableColumn id="320" xr3:uid="{DDC87325-4F60-4F28-9191-AA7EB62BF7ED}" name="25/11/2025" dataDxfId="1434"/>
    <tableColumn id="321" xr3:uid="{1BB3CF38-B8CC-400F-A19C-A8EBB9985F73}" name="26/11/2025" dataDxfId="1433"/>
    <tableColumn id="322" xr3:uid="{562452DA-3A2F-4F2A-B8B0-42D295310990}" name="27/11/2025" dataDxfId="1432"/>
    <tableColumn id="323" xr3:uid="{A6C837C1-CFDD-4714-B2D1-9DEA6FEADBA2}" name="28/11/2025" dataDxfId="1431"/>
    <tableColumn id="324" xr3:uid="{BF648969-ECAF-43F7-947E-620A3B402E66}" name="29/11/2025" dataDxfId="1430"/>
    <tableColumn id="325" xr3:uid="{AB6EC437-4DEB-4BB9-B93A-88DF2C7A75A7}" name="30/11/2025" dataDxfId="1429"/>
    <tableColumn id="326" xr3:uid="{919C4A8E-2C3C-472D-90D9-145CE6E3319C}" name="01/12/2025" dataDxfId="1428"/>
    <tableColumn id="327" xr3:uid="{F970D39C-FE98-4A67-ABF3-69292013BA46}" name="02/12/2025" dataDxfId="1427"/>
    <tableColumn id="328" xr3:uid="{E8C45C41-4166-47D3-AB8A-D6C9D437B2A4}" name="03/12/2025" dataDxfId="1426"/>
    <tableColumn id="329" xr3:uid="{4DF05FC3-F803-4370-8A90-4D83F8B800D6}" name="04/12/2025" dataDxfId="1425"/>
    <tableColumn id="330" xr3:uid="{9C1C6598-BCBC-43CD-A9DD-B8BD783E1463}" name="05/12/2025" dataDxfId="1424"/>
    <tableColumn id="331" xr3:uid="{9C88BC2D-A447-4164-BE70-AE175EF2AB7E}" name="06/12/2025" dataDxfId="1423"/>
    <tableColumn id="332" xr3:uid="{71D71A21-1343-4F5C-BD8F-0BCF2E1B4F2D}" name="07/12/2025" dataDxfId="1422"/>
    <tableColumn id="333" xr3:uid="{847C7047-7CC7-4995-98D9-88A42386EA30}" name="08/12/2025" dataDxfId="1421"/>
    <tableColumn id="334" xr3:uid="{612B288A-ED9F-4668-B7B0-2C90C66389EF}" name="09/12/2025" dataDxfId="1420"/>
    <tableColumn id="335" xr3:uid="{1204C2F7-85CE-4929-A02E-8B9082880E62}" name="10/12/2025" dataDxfId="1419"/>
    <tableColumn id="336" xr3:uid="{0F754E43-6F74-4D92-9B59-411F6A3075C0}" name="11/12/2025" dataDxfId="1418"/>
    <tableColumn id="337" xr3:uid="{70808DEA-3394-43ED-8FE6-8020485CE742}" name="12/12/2025" dataDxfId="1417"/>
    <tableColumn id="338" xr3:uid="{C1279A55-A47B-49A8-B559-9A4F7AE37B57}" name="13/12/2025" dataDxfId="1416"/>
    <tableColumn id="339" xr3:uid="{BE1A80DC-9CF7-442E-A187-4D2FA4C0EE00}" name="14/12/2025" dataDxfId="1415"/>
    <tableColumn id="340" xr3:uid="{843FC42A-527A-45FC-8683-3B40B71E6726}" name="15/12/2025" dataDxfId="1414"/>
    <tableColumn id="341" xr3:uid="{E9AB5498-A7A7-40B0-8389-1D470631AB66}" name="16/12/2025" dataDxfId="1413"/>
    <tableColumn id="342" xr3:uid="{3D0C0EA1-CE48-4C54-8169-5FC9E83C3A27}" name="17/12/2025" dataDxfId="1412"/>
    <tableColumn id="343" xr3:uid="{F7988A01-1BE4-4894-B31D-8A4661869104}" name="18/12/2025" dataDxfId="1411"/>
    <tableColumn id="344" xr3:uid="{2A0819D5-38F2-43F4-B01A-462E54119613}" name="19/12/2025" dataDxfId="1410"/>
    <tableColumn id="345" xr3:uid="{6F77443C-B487-4D75-8001-A6E0C10A390F}" name="20/12/2025" dataDxfId="1409"/>
    <tableColumn id="346" xr3:uid="{0259560C-ECC0-40B3-8BA5-526A8597DAEB}" name="21/12/2025" dataDxfId="1408"/>
    <tableColumn id="347" xr3:uid="{26A6DA4A-6636-42AF-A60D-F24F0B88B74C}" name="22/12/2025" dataDxfId="1407"/>
    <tableColumn id="348" xr3:uid="{271D96B2-3F58-4897-BAE0-751237C3AA41}" name="23/12/2025" dataDxfId="1406"/>
    <tableColumn id="349" xr3:uid="{76C68ECB-1EAB-4510-9365-CD8AF9E6DE23}" name="24/12/2025" dataDxfId="1405"/>
    <tableColumn id="350" xr3:uid="{62A3441C-2503-484C-A7D2-C8394F8F21C6}" name="25/12/2025" dataDxfId="1404"/>
    <tableColumn id="351" xr3:uid="{CFBB831B-E39B-46B2-AC08-A869D086563E}" name="26/12/2025" dataDxfId="1403"/>
    <tableColumn id="352" xr3:uid="{89B8D5A6-B1F8-4A4B-91EF-4FDF99A531D1}" name="27/12/2025" dataDxfId="1402"/>
    <tableColumn id="353" xr3:uid="{885967E7-2B84-4266-A222-51441BEAC884}" name="28/12/2025" dataDxfId="1401"/>
    <tableColumn id="354" xr3:uid="{AC1E20C5-9F13-486F-B1D5-7A0FAFE69DAD}" name="29/12/2025" dataDxfId="1400"/>
    <tableColumn id="355" xr3:uid="{ADE42C43-87B9-4CAD-9CBC-AA91D7096F78}" name="30/12/2025" dataDxfId="1399"/>
    <tableColumn id="356" xr3:uid="{111E9140-F48D-4898-85E8-CE76AF2E52E8}" name="31/12/2025" dataDxfId="1398"/>
    <tableColumn id="357" xr3:uid="{DED4DB90-DF36-44D4-91AB-B852FBF20795}" name="01/01/2026" dataDxfId="1397"/>
    <tableColumn id="358" xr3:uid="{2B6D7953-5957-43C4-8B40-E44E5548956D}" name="02/01/2026" dataDxfId="1396"/>
    <tableColumn id="359" xr3:uid="{6FBFE9C9-0414-4B8D-925B-F9F864534B83}" name="03/01/2026" dataDxfId="1395"/>
    <tableColumn id="360" xr3:uid="{466C46A8-A6D2-44C9-BD92-DF0BF5B98CF5}" name="04/01/2026" dataDxfId="1394"/>
    <tableColumn id="361" xr3:uid="{9C9CE751-A528-40F0-8135-FC8B168392C5}" name="05/01/2026" dataDxfId="1393"/>
    <tableColumn id="362" xr3:uid="{CD883F94-B71D-49DD-A636-95075D0F75EF}" name="06/01/2026" dataDxfId="1392"/>
    <tableColumn id="363" xr3:uid="{650FA6D5-2903-44CB-B8BB-911EC50C689D}" name="07/01/2026" dataDxfId="1391"/>
    <tableColumn id="364" xr3:uid="{AD1A00FE-BCA7-4D12-B145-55B3352218C5}" name="08/01/2026" dataDxfId="1390"/>
    <tableColumn id="365" xr3:uid="{9720EC9C-7897-4BD5-B95A-D9491256A40B}" name="09/01/2026" dataDxfId="1389"/>
    <tableColumn id="366" xr3:uid="{91B9278F-A1F7-44C2-B0D6-AECB81749730}" name="10/01/2026" dataDxfId="1388"/>
    <tableColumn id="367" xr3:uid="{8D095414-ACD4-48DB-A6EA-212547414597}" name="11/01/2026" dataDxfId="1387"/>
    <tableColumn id="368" xr3:uid="{481F6C7A-9424-4DA1-86A1-71F56557BFA1}" name="12/01/2026" dataDxfId="1386"/>
    <tableColumn id="369" xr3:uid="{7B780FE0-7A02-4CD8-A68B-1D6B36340378}" name="13/01/2026" dataDxfId="1385"/>
    <tableColumn id="370" xr3:uid="{55537249-2325-474C-8A49-3F847113C372}" name="14/01/2026" dataDxfId="1384"/>
    <tableColumn id="371" xr3:uid="{0440E902-EEFD-4751-9948-AAC5520C1B9B}" name="15/01/2026" dataDxfId="1383"/>
    <tableColumn id="372" xr3:uid="{21642B60-0163-4916-B80A-02B7EA73DB5D}" name="16/01/2026" dataDxfId="1382"/>
    <tableColumn id="373" xr3:uid="{33B06C8F-982C-49A5-8428-70148BA792D0}" name="17/01/2026" dataDxfId="1381"/>
    <tableColumn id="374" xr3:uid="{3E1930DC-A620-4340-961B-6D18C70497FB}" name="18/01/2026" dataDxfId="1380"/>
    <tableColumn id="375" xr3:uid="{A178CBDB-95AE-4CF6-B1F9-CC4C40CDC8EB}" name="19/01/2026" dataDxfId="1379"/>
    <tableColumn id="376" xr3:uid="{47023748-F355-45E5-970E-AE37E081E438}" name="20/01/2026" dataDxfId="1378"/>
    <tableColumn id="377" xr3:uid="{547F8928-38C9-4435-8ACB-1C5348BC5CBB}" name="21/01/2026" dataDxfId="1377"/>
    <tableColumn id="378" xr3:uid="{7FA5ECA0-511C-43D9-B32A-C01FC9E4F0E2}" name="22/01/2026" dataDxfId="1376"/>
    <tableColumn id="379" xr3:uid="{F47E69FE-59FB-48C8-942C-95CD7F76403E}" name="23/01/2026" dataDxfId="1375"/>
    <tableColumn id="380" xr3:uid="{19070E5D-6714-4445-AE92-075DF1460882}" name="24/01/2026" dataDxfId="1374"/>
    <tableColumn id="381" xr3:uid="{79B88BB6-827F-491C-8CC0-3B48E2807F58}" name="25/01/2026" dataDxfId="1373"/>
    <tableColumn id="382" xr3:uid="{AF8D99F0-0C05-45B5-8178-96E5576832FC}" name="26/01/2026" dataDxfId="1372"/>
    <tableColumn id="383" xr3:uid="{24CF8D5E-5DC7-439B-955E-AE223C90925F}" name="27/01/2026" dataDxfId="1371"/>
    <tableColumn id="384" xr3:uid="{BEF07121-674A-4CC1-A678-883A96C74AFC}" name="28/01/2026" dataDxfId="1370"/>
    <tableColumn id="385" xr3:uid="{AE8A39A3-0704-4757-95C4-471DC7661F4D}" name="29/01/2026" dataDxfId="1369"/>
    <tableColumn id="386" xr3:uid="{EBB99CF5-3F21-43DC-894B-AD80EE51AA83}" name="30/01/2026" dataDxfId="1368"/>
    <tableColumn id="387" xr3:uid="{F7DF213A-54D5-4046-B52A-EC6561B861FC}" name="31/01/2026" dataDxfId="1367"/>
    <tableColumn id="388" xr3:uid="{ABFC4748-C05A-42E1-A6D2-52203532BB17}" name="01/02/2026" dataDxfId="1366"/>
    <tableColumn id="389" xr3:uid="{98053397-B6EC-4266-B6EF-1D6C5D4A729B}" name="02/02/2026" dataDxfId="1365"/>
    <tableColumn id="390" xr3:uid="{73AF60E9-7926-4A56-932B-6C114E8CE32E}" name="03/02/2026" dataDxfId="1364"/>
    <tableColumn id="391" xr3:uid="{42679473-9847-46E0-87B5-C6375F480E90}" name="04/02/2026" dataDxfId="1363"/>
    <tableColumn id="392" xr3:uid="{AFC0B9C5-5B19-4FC0-9D44-AB2C34E40D81}" name="05/02/2026" dataDxfId="1362"/>
    <tableColumn id="393" xr3:uid="{DDFBEE1E-FDB4-42CA-AFE3-964099285FB4}" name="06/02/2026" dataDxfId="1361"/>
    <tableColumn id="394" xr3:uid="{87444CB1-19A4-4F29-956A-6B9A2495979A}" name="07/02/2026" dataDxfId="1360"/>
    <tableColumn id="395" xr3:uid="{87FB1026-7F93-4B7D-9EDA-FCD70AEE53B0}" name="08/02/2026" dataDxfId="1359"/>
    <tableColumn id="396" xr3:uid="{7E23943A-BCE3-4E85-9CA8-458E29D88BE0}" name="09/02/2026" dataDxfId="1358"/>
    <tableColumn id="397" xr3:uid="{324DECB5-57D2-45FC-BE6F-09C1A9DDFAAD}" name="10/02/2026" dataDxfId="1357"/>
    <tableColumn id="398" xr3:uid="{53E70C08-5C85-417D-8325-68041676A83B}" name="11/02/2026" dataDxfId="1356"/>
    <tableColumn id="399" xr3:uid="{442F554B-DA08-463C-A5F7-3BCF1E9D7EE3}" name="12/02/2026" dataDxfId="1355"/>
    <tableColumn id="400" xr3:uid="{3D25C095-8AFA-4F93-9293-66AED4E087E3}" name="13/02/2026" dataDxfId="1354"/>
    <tableColumn id="401" xr3:uid="{4BAA47B5-F9EB-42D7-804C-F9CF3B4F1D13}" name="14/02/2026" dataDxfId="1353"/>
    <tableColumn id="402" xr3:uid="{A630D49A-1470-449B-87CC-4024243F7646}" name="15/02/2026" dataDxfId="1352"/>
    <tableColumn id="403" xr3:uid="{D0531008-2F7B-4634-9BCB-5A3910FD9A76}" name="16/02/2026" dataDxfId="1351"/>
    <tableColumn id="404" xr3:uid="{98C25D83-C206-4447-9C35-8DF7BC97D8BA}" name="17/02/2026" dataDxfId="1350"/>
    <tableColumn id="405" xr3:uid="{AD5E98B2-FE63-4966-BBED-8F27F5DDFC43}" name="18/02/2026" dataDxfId="1349"/>
    <tableColumn id="406" xr3:uid="{BC6A866B-269A-4D42-8212-1A24C7FEA79D}" name="19/02/2026" dataDxfId="1348"/>
    <tableColumn id="407" xr3:uid="{4AD9741F-702A-487B-A034-20E21DA43EFD}" name="20/02/2026" dataDxfId="1347"/>
    <tableColumn id="416" xr3:uid="{EF624961-9FE4-415B-A87B-FA8BBA811350}" name="21/02/2026" dataDxfId="1346"/>
    <tableColumn id="417" xr3:uid="{7023C4C7-8F0D-4167-88F0-D0DFF8FB807F}" name="22/02/2026" dataDxfId="1345"/>
    <tableColumn id="418" xr3:uid="{009DB0C8-B037-4CFC-90F8-1F0CD1755497}" name="23/02/2026" dataDxfId="1344"/>
    <tableColumn id="419" xr3:uid="{159E7F4E-6D7C-4E24-B6DD-36E2D918DA5E}" name="24/02/2026" dataDxfId="1343"/>
    <tableColumn id="420" xr3:uid="{667164DD-F4E3-42FE-8653-4234AA7E0FFB}" name="25/02/2026" dataDxfId="1342"/>
    <tableColumn id="421" xr3:uid="{8E8486F5-DC67-4196-BC35-6FCB9D6EB0E5}" name="26/02/2026" dataDxfId="1341"/>
    <tableColumn id="422" xr3:uid="{5807B955-AF8B-4244-A87B-01F0ED509639}" name="27/02/2026" dataDxfId="1340"/>
    <tableColumn id="423" xr3:uid="{C7017D15-ED73-4A6C-88F9-B7B606D137DE}" name="28/02/2026" dataDxfId="1339"/>
    <tableColumn id="412" xr3:uid="{600C11D4-B8DF-478C-92DF-AE850D25E41D}" name="01/03/2026" dataDxfId="1338"/>
    <tableColumn id="413" xr3:uid="{A3C0F25D-7EF8-4FF8-9D46-91B41C41F79F}" name="02/03/2026" dataDxfId="1337"/>
    <tableColumn id="414" xr3:uid="{CF7A2417-E55C-45A8-8C43-ACFF5708CC63}" name="03/03/2026" dataDxfId="1336"/>
    <tableColumn id="415" xr3:uid="{E8D653CC-DDF6-498E-9138-1AB780DF02AB}" name="04/03/2026" dataDxfId="1335"/>
    <tableColumn id="410" xr3:uid="{54AC4287-2F5D-4F71-8C84-B19A0D4DB338}" name="05/03/2026" dataDxfId="1334"/>
    <tableColumn id="411" xr3:uid="{F1674408-5AEC-4D28-BB24-80AFF8D7452C}" name="06/03/2026" dataDxfId="1333"/>
    <tableColumn id="426" xr3:uid="{03DDD13C-24A1-4CE0-B9FF-1200DAD72088}" name="07/03/2026" dataDxfId="1332"/>
    <tableColumn id="427" xr3:uid="{D397CE22-8C0A-4D93-BCC2-02BA3C5AD818}" name="08/03/2026" dataDxfId="1331"/>
    <tableColumn id="428" xr3:uid="{7A312E36-4816-43A1-88C0-8B24F0671B81}" name="09/03/2026" dataDxfId="1330"/>
    <tableColumn id="429" xr3:uid="{600E522D-32A4-49F6-A77F-0E0358AC4EF8}" name="10/03/2026" dataDxfId="1329"/>
    <tableColumn id="424" xr3:uid="{2D1D6494-E504-4C84-8FC3-AF207C180B7F}" name="11/03/2026" dataDxfId="1328"/>
    <tableColumn id="438" xr3:uid="{0D62FE60-D713-4EA4-A044-E59896C90953}" name="12/03/2026" dataDxfId="1327"/>
    <tableColumn id="439" xr3:uid="{7A4F7769-EBB3-4B2D-A7C7-CBEF0E1CCA85}" name="13/03/2026" dataDxfId="1326"/>
    <tableColumn id="440" xr3:uid="{021C94DE-856C-486D-BD17-CF35520ADD6A}" name="14/03/2026" dataDxfId="1325"/>
    <tableColumn id="441" xr3:uid="{290BC130-E751-4E22-8A71-83386A3E04B7}" name="15/03/2026" dataDxfId="1324"/>
    <tableColumn id="442" xr3:uid="{A4DC155C-0505-4A90-9F53-B646F3E9711C}" name="16/03/2026" dataDxfId="1323"/>
    <tableColumn id="443" xr3:uid="{8C914DC5-20B9-4E09-B510-58BEE8B96C9E}" name="17/03/2026" dataDxfId="1322"/>
    <tableColumn id="444" xr3:uid="{3BD39250-6D3E-4364-8C24-5D013CAFCD8B}" name="18/03/2026" dataDxfId="1321"/>
    <tableColumn id="445" xr3:uid="{94EBB7D8-EC98-4441-ACF2-2DA8AF296776}" name="19/03/2026" dataDxfId="1320"/>
    <tableColumn id="446" xr3:uid="{06A1E66F-AB92-44B1-9683-6A0CE67164FE}" name="20/03/2026" dataDxfId="1319"/>
    <tableColumn id="447" xr3:uid="{D9375DA2-4D93-46BC-84BB-CB3F89B16289}" name="21/03/2026" dataDxfId="1318"/>
    <tableColumn id="448" xr3:uid="{4F328CB3-00A8-49B3-82D5-5128973289D9}" name="22/03/2026" dataDxfId="1317"/>
    <tableColumn id="449" xr3:uid="{F4F9EE69-3757-4839-8009-C7E2204B4416}" name="23/03/2026" dataDxfId="1316"/>
    <tableColumn id="450" xr3:uid="{EB866508-AF4F-4C72-955C-F5076F98A842}" name="24/03/2026" dataDxfId="1315"/>
    <tableColumn id="451" xr3:uid="{8D296B82-0930-4245-BC60-759922B97991}" name="25/03/2026" dataDxfId="1314"/>
    <tableColumn id="452" xr3:uid="{05157D29-0584-48DB-AA9C-726F6A8934E9}" name="26/03/2026" dataDxfId="1313"/>
    <tableColumn id="453" xr3:uid="{EFF2B13D-B641-4CDE-B2A0-55DA5FA2B747}" name="27/03/2026" dataDxfId="1312"/>
    <tableColumn id="454" xr3:uid="{743DB51A-5988-429E-8D1A-DDDEE63D24CF}" name="28/03/2026" dataDxfId="1311"/>
    <tableColumn id="455" xr3:uid="{3D1D4B20-6F53-4F7C-BB26-B963A3DB7888}" name="29/03/2026" dataDxfId="1310"/>
    <tableColumn id="456" xr3:uid="{3F3BF910-CAE4-4D73-A7EF-2EECDD4336A2}" name="30/03/2026" dataDxfId="1309"/>
    <tableColumn id="457" xr3:uid="{57357050-2574-459F-99C1-7AF6CB942D1E}" name="31/03/2026" dataDxfId="1308"/>
    <tableColumn id="458" xr3:uid="{ABF4DA49-135C-45D8-829C-0392CBB24131}" name="01/04/2026" dataDxfId="1307"/>
    <tableColumn id="459" xr3:uid="{37BE143E-7924-43F5-9F95-CF5300D414A8}" name="02/04/2026" dataDxfId="1306"/>
    <tableColumn id="460" xr3:uid="{B9AF37A6-9A84-4477-B41A-6DC6E3472860}" name="03/04/2026" dataDxfId="1305"/>
    <tableColumn id="461" xr3:uid="{1281E700-AC6D-4E0E-8D9E-1716F1184FCD}" name="04/04/2026" dataDxfId="1304"/>
    <tableColumn id="462" xr3:uid="{563713AD-5D74-45FA-9440-97BEFA22322D}" name="05/04/2026" dataDxfId="1303"/>
    <tableColumn id="463" xr3:uid="{99BA8748-8427-4B27-8666-01E81DFE14C4}" name="06/04/2026" dataDxfId="1302"/>
    <tableColumn id="464" xr3:uid="{7B59A90A-6252-4F1D-843D-1E96B0989563}" name="07/04/2026" dataDxfId="1301"/>
    <tableColumn id="465" xr3:uid="{F80AB2C0-790D-4185-9E19-41A1F7AE1C24}" name="08/04/2026" dataDxfId="1300"/>
    <tableColumn id="466" xr3:uid="{F53FAC8C-DAA0-423E-87A3-F246D5FB4C00}" name="09/04/2026" dataDxfId="1299"/>
    <tableColumn id="467" xr3:uid="{CDBCA94A-DD3B-48E8-8C3C-119A4D6C9CFA}" name="10/04/2026" dataDxfId="1298"/>
    <tableColumn id="468" xr3:uid="{FE315329-0F7B-42DA-AA7F-6A4C871FA339}" name="11/04/2026" dataDxfId="1297"/>
    <tableColumn id="469" xr3:uid="{815297CE-F72C-49D5-AA6F-BFD0B8F5DEC0}" name="12/04/2026" dataDxfId="1296"/>
    <tableColumn id="470" xr3:uid="{B8C44D05-71C7-405E-97D8-2AD28067C6AF}" name="13/04/2026" dataDxfId="1295"/>
    <tableColumn id="471" xr3:uid="{7C80001B-F9E4-4CA4-9D47-DA70D65E25E5}" name="14/04/2026" dataDxfId="1294"/>
    <tableColumn id="472" xr3:uid="{BAD4A395-E2E5-48EB-938B-0070D34D8E54}" name="15/04/2026" dataDxfId="1293"/>
    <tableColumn id="473" xr3:uid="{E25E8062-CAEF-481D-BC46-EBD8ED29F60B}" name="16/04/2026" dataDxfId="1292"/>
    <tableColumn id="474" xr3:uid="{81849D1D-8B92-4ECF-BF77-37A5AFBCC39A}" name="17/04/2026" dataDxfId="1291"/>
    <tableColumn id="475" xr3:uid="{B206FF9B-5AFC-4F26-B0C4-886ADA0E1299}" name="18/04/2026" dataDxfId="1290"/>
    <tableColumn id="476" xr3:uid="{CE871476-5C6B-4194-9552-5E57DA0D104A}" name="19/04/2026" dataDxfId="1289"/>
    <tableColumn id="477" xr3:uid="{2B06385F-68C1-48CE-A215-2BE27CC72784}" name="20/04/2026" dataDxfId="1288"/>
    <tableColumn id="478" xr3:uid="{25AA47E0-8B5A-4895-98EB-292B9441F8AE}" name="21/04/2026" dataDxfId="1287"/>
    <tableColumn id="479" xr3:uid="{995A9C39-92BB-43AE-B028-32E860DC04B7}" name="22/04/2026" dataDxfId="1286"/>
    <tableColumn id="480" xr3:uid="{7BE5CA8F-2B33-47CC-8B54-EA9398FE9F0B}" name="23/04/2026" dataDxfId="1285"/>
    <tableColumn id="481" xr3:uid="{A864ECEF-69FE-453C-964A-691296E0E98A}" name="24/04/2026" dataDxfId="1284"/>
    <tableColumn id="482" xr3:uid="{2AC5F6B8-AD61-49E0-A8B4-D8C2FF209D3F}" name="25/04/2026" dataDxfId="1283"/>
    <tableColumn id="483" xr3:uid="{FD15D293-B344-480A-9582-59BE2E465BAE}" name="26/04/2026" dataDxfId="1282"/>
    <tableColumn id="484" xr3:uid="{52631B58-C8BB-4C49-A0BC-BF2954FD8D98}" name="27/04/2026" dataDxfId="1281"/>
    <tableColumn id="485" xr3:uid="{4719B3D4-A844-4398-8E83-E105FE1AAF10}" name="28/04/2026" dataDxfId="1280"/>
    <tableColumn id="486" xr3:uid="{C897DC7C-6076-4B7F-82AC-37F7F1A07530}" name="29/04/2026" dataDxfId="1279"/>
    <tableColumn id="487" xr3:uid="{C170FB3C-30EE-40FD-BF1C-65FCA392EE8A}" name="30/04/2026" dataDxfId="1278"/>
    <tableColumn id="488" xr3:uid="{8DCE8A11-C456-4538-A7EE-7A0C35DE3E77}" name="01/05/2026" dataDxfId="1277"/>
    <tableColumn id="489" xr3:uid="{001BA97F-1D51-4EF4-BCB5-920F0A416F02}" name="02/05/2026" dataDxfId="1276"/>
    <tableColumn id="490" xr3:uid="{FA98EE21-D0A7-4A25-931D-3DB6315EFA47}" name="03/05/2026" dataDxfId="1275"/>
    <tableColumn id="491" xr3:uid="{83887834-4E7B-4A19-AEE2-0E4503DF5F43}" name="04/05/2026" dataDxfId="1274"/>
    <tableColumn id="492" xr3:uid="{7F2C015E-B8CF-4684-8893-B64CEB5FC574}" name="05/05/2026" dataDxfId="1273"/>
    <tableColumn id="493" xr3:uid="{5F2EAF45-83BB-4AC6-B46B-B52D2ECB2DE7}" name="06/05/2026" dataDxfId="1272"/>
    <tableColumn id="494" xr3:uid="{219EE86F-0EEC-4278-930E-9F29CB3DF58B}" name="07/05/2026" dataDxfId="1271"/>
    <tableColumn id="495" xr3:uid="{3711BAF9-CB21-40A9-ACAE-29F040C8DBA3}" name="08/05/2026" dataDxfId="1270"/>
    <tableColumn id="496" xr3:uid="{74B18D1D-E6E3-4D1A-8E3E-813ECA86DBDB}" name="09/05/2026" dataDxfId="1269"/>
    <tableColumn id="497" xr3:uid="{9337FE89-07AE-4DC4-AD8F-437461ECD9FB}" name="10/05/2026" dataDxfId="1268"/>
    <tableColumn id="498" xr3:uid="{418DAB07-2137-4072-819B-C73887ECCC6C}" name="11/05/2026" dataDxfId="1267"/>
    <tableColumn id="499" xr3:uid="{8BE4A568-40B0-4D0E-8E9C-C03D2CCB7122}" name="12/05/2026" dataDxfId="1266"/>
    <tableColumn id="500" xr3:uid="{68092F2C-682E-46C0-A3D6-A2F6EC35F617}" name="13/05/2026" dataDxfId="1265"/>
    <tableColumn id="501" xr3:uid="{95696922-9742-42BF-B0FA-D0743229C02F}" name="14/05/2026" dataDxfId="1264"/>
    <tableColumn id="502" xr3:uid="{19EFDC01-1A9B-406B-BCC1-B65670CD4935}" name="15/05/2026" dataDxfId="1263"/>
    <tableColumn id="503" xr3:uid="{CCD0E175-C589-4B4E-A61E-2EF1A566C61F}" name="16/05/2026" dataDxfId="1262"/>
    <tableColumn id="504" xr3:uid="{3A8560C3-0686-4DBC-B625-E673561C3E1F}" name="17/05/2026" dataDxfId="1261"/>
    <tableColumn id="505" xr3:uid="{B2C3EC6A-51D3-41D2-864D-86E0CBEFF39A}" name="18/05/2026" dataDxfId="1260"/>
    <tableColumn id="506" xr3:uid="{0992F064-A914-4FB5-B1D4-A737A400FA93}" name="19/05/2026" dataDxfId="1259"/>
    <tableColumn id="507" xr3:uid="{4AA7D024-BAA0-4FD8-A4C6-4DD81EC9B48B}" name="20/05/2026" dataDxfId="1258"/>
    <tableColumn id="508" xr3:uid="{7CBAC61B-30C9-4D0F-9F45-6D52DFF1873A}" name="21/05/2026" dataDxfId="1257"/>
    <tableColumn id="509" xr3:uid="{1108002C-08F6-40DF-A3A3-3F8E5D6EB9BF}" name="22/05/2026" dataDxfId="1256"/>
    <tableColumn id="510" xr3:uid="{5EA68E15-FB50-4701-99C4-3848A7707AA5}" name="23/05/2026" dataDxfId="1255"/>
    <tableColumn id="511" xr3:uid="{22F2718B-6A13-4E1D-A9B3-653326B77D6D}" name="24/05/2026" dataDxfId="1254"/>
    <tableColumn id="512" xr3:uid="{C43668C2-EE35-4646-A5C4-4C1E28E3DE9F}" name="25/05/2026" dataDxfId="1253"/>
    <tableColumn id="513" xr3:uid="{B9F29C64-07DF-411A-87E4-8A672D53909C}" name="26/05/2026" dataDxfId="1252"/>
    <tableColumn id="514" xr3:uid="{01E999E3-255C-4994-A47B-E9277AD205FB}" name="27/05/2026" dataDxfId="1251"/>
    <tableColumn id="515" xr3:uid="{BC218948-102B-4526-BE2D-3E325E4CCB00}" name="28/05/2026" dataDxfId="1250"/>
    <tableColumn id="516" xr3:uid="{ADFF230C-6378-4543-A68D-7519632AE2A8}" name="29/05/2026" dataDxfId="1249"/>
    <tableColumn id="517" xr3:uid="{EDECFBF8-ABED-44A3-970D-E5CD3F5BA214}" name="30/05/2026" dataDxfId="1248"/>
    <tableColumn id="518" xr3:uid="{29ECC409-F7F4-415A-922A-06DA3FACB8BE}" name="31/05/2026" dataDxfId="1247"/>
    <tableColumn id="519" xr3:uid="{B993011E-8484-4EF9-8046-F8D111773D93}" name="01/06/2026" dataDxfId="1246"/>
    <tableColumn id="520" xr3:uid="{80A0B040-2029-4876-BC59-E1B55446AAE4}" name="02/06/2026" dataDxfId="1245"/>
    <tableColumn id="521" xr3:uid="{7FFD0627-F579-4E80-B7A6-4BC4FB403094}" name="03/06/2026" dataDxfId="1244"/>
    <tableColumn id="522" xr3:uid="{D1013395-A075-4120-8D0B-979F4BA0FE3A}" name="04/06/2026" dataDxfId="1243"/>
    <tableColumn id="523" xr3:uid="{AE0B5E35-665F-430B-BE46-04644B00EC89}" name="05/06/2026" dataDxfId="1242"/>
    <tableColumn id="524" xr3:uid="{A61D7A99-02D8-4A08-A60B-D91279E8B61A}" name="06/06/2026" dataDxfId="1241"/>
    <tableColumn id="525" xr3:uid="{D12B3903-32D8-4A61-AF60-1A56BDC3B969}" name="07/06/2026" dataDxfId="1240"/>
    <tableColumn id="526" xr3:uid="{1EC2AEBC-E52C-4AA5-B87F-AA72707B9071}" name="08/06/2026" dataDxfId="1239"/>
    <tableColumn id="527" xr3:uid="{04C8E8B1-2630-4F5B-8B85-03ADACBACE8D}" name="09/06/2026" dataDxfId="1238"/>
    <tableColumn id="528" xr3:uid="{449DC619-4DC4-4EA3-BC79-AC25F54AA410}" name="10/06/2026" dataDxfId="1237"/>
    <tableColumn id="529" xr3:uid="{1410D576-57B9-490F-9610-EF655CCF5B7C}" name="11/06/2026" dataDxfId="1236"/>
    <tableColumn id="530" xr3:uid="{75C0375A-4937-403A-AEDF-F691F32BE7C1}" name="12/06/2026" dataDxfId="1235"/>
    <tableColumn id="531" xr3:uid="{79069A0A-C33C-40A8-B3B6-4ACB8AAE4400}" name="13/06/2026" dataDxfId="1234"/>
    <tableColumn id="532" xr3:uid="{2B3D9249-A726-4566-9A99-19D0490E0CC2}" name="14/06/2026" dataDxfId="1233"/>
    <tableColumn id="533" xr3:uid="{C5A3FBCF-8297-4331-87DF-18BEA947D59F}" name="15/06/2026" dataDxfId="1232"/>
    <tableColumn id="534" xr3:uid="{8EF67BF0-3038-427F-8C2D-E38C2A48484F}" name="16/06/2026" dataDxfId="1231"/>
    <tableColumn id="535" xr3:uid="{8FBCCB27-6288-4621-8BE9-1F0403967DCA}" name="17/06/2026" dataDxfId="1230"/>
    <tableColumn id="536" xr3:uid="{9513EE31-92ED-4C12-87C5-6F91270CE954}" name="18/06/2026" dataDxfId="1229"/>
    <tableColumn id="537" xr3:uid="{2F503C7F-9678-42A5-B2EE-5AAD0DDDB413}" name="19/06/2026" dataDxfId="1228"/>
    <tableColumn id="538" xr3:uid="{8F6B1730-C7BF-409B-9130-10FF8AAB18E1}" name="20/06/2026" dataDxfId="1227"/>
    <tableColumn id="539" xr3:uid="{E78843EB-96D5-42C9-8AAC-32009EEC2B02}" name="21/06/2026" dataDxfId="1226"/>
    <tableColumn id="540" xr3:uid="{1522ABC9-641C-4481-9C80-C35948D2374A}" name="22/06/2026" dataDxfId="1225"/>
    <tableColumn id="541" xr3:uid="{F16F21B9-0594-4534-97F6-AE55A93DB0DF}" name="23/06/2026" dataDxfId="1224"/>
    <tableColumn id="542" xr3:uid="{8DE36EA8-790D-4F36-846C-6AC12AE5AC84}" name="24/06/2026" dataDxfId="1223"/>
    <tableColumn id="543" xr3:uid="{0ACDA2FB-A479-473E-A6D0-7EBAF8A90F14}" name="25/06/2026" dataDxfId="1222"/>
    <tableColumn id="544" xr3:uid="{A92E865B-74F2-4A59-8536-A2E3EC0E2783}" name="26/06/2026" dataDxfId="1221"/>
    <tableColumn id="545" xr3:uid="{1A1BF3EC-C1BD-4BC8-8D3D-E058F96FB009}" name="27/06/2026" dataDxfId="1220"/>
    <tableColumn id="546" xr3:uid="{F3EC2E9F-58F3-4158-9932-CCF09F477EE1}" name="28/06/2026" dataDxfId="1219"/>
    <tableColumn id="547" xr3:uid="{7D411824-FCC5-4588-B1FC-510B6EA34365}" name="29/06/2026" dataDxfId="1218"/>
    <tableColumn id="548" xr3:uid="{7D1EBEF3-330B-44C6-8754-F2ABC21B3C7F}" name="30/06/2026" dataDxfId="1217"/>
    <tableColumn id="549" xr3:uid="{6A53E3AC-ED75-4252-96E2-C126E70C1E79}" name="01/07/2026" dataDxfId="1216"/>
    <tableColumn id="550" xr3:uid="{79390864-0671-4AA7-AB59-F56A3372DB93}" name="02/07/2026" dataDxfId="1215"/>
    <tableColumn id="551" xr3:uid="{3BEE1CD3-0CF6-47EA-8728-1C3F679668EA}" name="03/07/2026" dataDxfId="1214"/>
    <tableColumn id="552" xr3:uid="{CC9CE3C9-2A90-440D-9DF0-0797B2772D88}" name="04/07/2026" dataDxfId="1213"/>
    <tableColumn id="553" xr3:uid="{0ABE225F-2F1A-40B0-A768-2D1F5A90F942}" name="05/07/2026" dataDxfId="1212"/>
    <tableColumn id="554" xr3:uid="{2E91E010-8369-4ADE-96E8-24EB6321376A}" name="06/07/2026" dataDxfId="1211"/>
    <tableColumn id="555" xr3:uid="{941289C3-226F-4C2E-B05E-8E6B7A47593C}" name="07/07/2026" dataDxfId="1210"/>
    <tableColumn id="556" xr3:uid="{5F73A6B6-FC6F-4374-8B71-1F0CF0223542}" name="08/07/2026" dataDxfId="1209"/>
    <tableColumn id="557" xr3:uid="{CC7ECDB8-0E81-440B-B281-9DCC1CBB39ED}" name="09/07/2026" dataDxfId="1208"/>
    <tableColumn id="558" xr3:uid="{5BBEB285-44C6-4EBE-8865-80C3761251CA}" name="10/07/2026" dataDxfId="1207"/>
    <tableColumn id="559" xr3:uid="{1133C8D7-AB98-427A-9726-0EB3EBF1DC6F}" name="11/07/2026" dataDxfId="1206"/>
    <tableColumn id="560" xr3:uid="{24A6D5A4-2C2E-4962-AFC0-38345F9E4B76}" name="12/07/2026" dataDxfId="1205"/>
    <tableColumn id="561" xr3:uid="{C6C851B5-DF4F-49E3-9759-9E3DE43EBBA3}" name="13/07/2026" dataDxfId="1204"/>
    <tableColumn id="562" xr3:uid="{D326CD09-8602-4FFC-9FE0-23EF34AB80F3}" name="14/07/2026" dataDxfId="1203"/>
    <tableColumn id="563" xr3:uid="{4F9D0F22-10B1-499D-942A-F928A87603DF}" name="15/07/2026" dataDxfId="1202"/>
    <tableColumn id="564" xr3:uid="{17CB4816-618D-4AEC-BD82-EC92E03C467A}" name="16/07/2026" dataDxfId="1201"/>
    <tableColumn id="565" xr3:uid="{6F56368E-9422-45E6-95CE-368242550AFD}" name="17/07/2026" dataDxfId="1200"/>
    <tableColumn id="566" xr3:uid="{DD9F77E7-0B2C-418F-9EDB-F44713F17502}" name="18/07/2026" dataDxfId="1199"/>
    <tableColumn id="567" xr3:uid="{6D878AC6-3542-4C74-AD22-003753DF8BD1}" name="19/07/2026" dataDxfId="1198"/>
    <tableColumn id="568" xr3:uid="{93D68D79-797C-48D1-99E9-A78A9A893DE6}" name="20/07/2026" dataDxfId="1197"/>
    <tableColumn id="569" xr3:uid="{CBF8D47E-2CCD-4CD1-83BB-60A1918C43C0}" name="21/07/2026" dataDxfId="1196"/>
    <tableColumn id="570" xr3:uid="{854959D3-98E1-43B4-B7B7-BA4C185F44A0}" name="22/07/2026" dataDxfId="1195"/>
    <tableColumn id="571" xr3:uid="{1ACA0495-EC1F-4088-A741-DCB6C1D3A8F0}" name="23/07/2026" dataDxfId="1194"/>
    <tableColumn id="572" xr3:uid="{0AE88E56-018C-41FA-8777-2100EB23C693}" name="24/07/2026" dataDxfId="1193"/>
    <tableColumn id="573" xr3:uid="{9B875F73-614D-4B6D-9999-674A646DA664}" name="25/07/2026" dataDxfId="1192"/>
    <tableColumn id="574" xr3:uid="{AEDB8B00-2C13-47A5-A53A-7E9F4F62914C}" name="26/07/2026" dataDxfId="1191"/>
    <tableColumn id="575" xr3:uid="{0F3C0CAE-1AA3-40B4-A32D-7BC0CDD5263C}" name="27/07/2026" dataDxfId="1190"/>
    <tableColumn id="576" xr3:uid="{46E01B8E-43A3-4439-AC26-BE5AE7369852}" name="28/07/2026" dataDxfId="1189"/>
    <tableColumn id="577" xr3:uid="{E6C11DDF-07E6-4C9F-A46C-CB6F6B069E04}" name="29/07/2026" dataDxfId="118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187" dataDxfId="1186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185"/>
    <tableColumn id="2" xr3:uid="{3E507A6A-542A-4DE7-8ACC-6B4FCE078448}" uniqueName="2" name="Data" queryTableFieldId="2" dataDxfId="1184"/>
    <tableColumn id="3" xr3:uid="{D957E818-637F-4EEE-97EC-779186851B65}" uniqueName="3" name="Geração Diária (kWh)" queryTableFieldId="3" dataDxfId="1183"/>
    <tableColumn id="4" xr3:uid="{07999443-DAF7-4F5A-A5AC-93A9391B2093}" uniqueName="4" name="Irradiação" queryTableFieldId="4" dataDxfId="1182"/>
    <tableColumn id="5" xr3:uid="{1C6D9D9C-55CC-44CB-96CD-5BD8944ABDD4}" uniqueName="5" name="Disponibilidade" queryTableFieldId="5" dataDxfId="1181" dataCellStyle="Porcentagem"/>
    <tableColumn id="6" xr3:uid="{D15E4482-F02B-4396-A82F-9FD4EE6960C3}" uniqueName="6" name="Coluna1" queryTableFieldId="8" dataDxfId="1180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179" dataDxfId="1178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1177"/>
    <tableColumn id="2" xr3:uid="{EAD122B0-713C-4ABF-ACE4-50C4EDD8A99E}" name="Data" dataDxfId="1176"/>
    <tableColumn id="3" xr3:uid="{3C53E318-FAF1-4E90-93C4-313921A0D110}" name="Disponibilidade" dataDxfId="1175"/>
    <tableColumn id="4" xr3:uid="{9D0BDE3F-67BC-4A23-9520-F036A83CD774}" name="Comentário" dataDxfId="1174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22E3E30-87C2-4B6A-A4E6-EED6CD22A8F0}">
  <we:reference id="WA200009404" version="1.0.0.8" store="pt-br" storeType="omex"/>
  <we:alternateReferences>
    <we:reference id="WA200009404" version="1.0.0.8" store="pt-br" storeType="omex"/>
  </we:alternateReferences>
  <we:properties>
    <we:property name="claude.fileId" value="&quot;708649ee-41ea-4442-9136-2dbce9b142d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P73"/>
  <sheetViews>
    <sheetView showGridLines="0" zoomScale="85" zoomScaleNormal="85" workbookViewId="0">
      <pane xSplit="2" ySplit="2" topLeftCell="UX3" activePane="bottomRight" state="frozen"/>
      <selection pane="topRight" activeCell="B50" sqref="B50"/>
      <selection pane="bottomLeft" activeCell="B50" sqref="B50"/>
      <selection pane="bottomRight" activeCell="VB15" sqref="VB15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79" width="16.33203125" customWidth="1"/>
    <col min="587" max="587" width="23.109375" style="67" customWidth="1"/>
  </cols>
  <sheetData>
    <row r="1" spans="1:588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88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86" t="s">
        <v>1532</v>
      </c>
      <c r="VG2" s="86" t="s">
        <v>1531</v>
      </c>
      <c r="VH2" s="48">
        <v>45931</v>
      </c>
      <c r="VI2" s="68">
        <v>45962</v>
      </c>
      <c r="VJ2" s="68">
        <v>45992</v>
      </c>
      <c r="VK2" s="68">
        <v>46023</v>
      </c>
      <c r="VL2" s="68">
        <v>46054</v>
      </c>
      <c r="VM2" s="68">
        <v>46082</v>
      </c>
      <c r="VN2" s="68">
        <v>46113</v>
      </c>
      <c r="VO2" s="72"/>
    </row>
    <row r="3" spans="1:588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97">
        <v>3593</v>
      </c>
      <c r="UZ3" s="97">
        <v>4107.2</v>
      </c>
      <c r="VA3" s="97">
        <v>2649.1</v>
      </c>
      <c r="VB3" s="97">
        <v>5668.2</v>
      </c>
      <c r="VC3" s="97">
        <v>5723.3</v>
      </c>
      <c r="VD3" s="97">
        <v>5736.6</v>
      </c>
      <c r="VE3" s="97">
        <v>4983.1000000000004</v>
      </c>
      <c r="VF3" s="97">
        <v>2986.5</v>
      </c>
      <c r="VG3" s="97">
        <v>5586.5</v>
      </c>
      <c r="VH3" s="57">
        <f t="shared" ref="VH3:VH42" si="215">SUM(JP3:KT3)</f>
        <v>172609.30000000002</v>
      </c>
      <c r="VI3" s="70">
        <f>SUM(KU3:LX3)</f>
        <v>107542.1</v>
      </c>
      <c r="VJ3" s="70">
        <f t="shared" ref="VJ3:VJ42" si="216">SUM(LY3:NC3)</f>
        <v>183266.6</v>
      </c>
      <c r="VK3" s="70">
        <f>SUM(ND3:OH3)</f>
        <v>197205</v>
      </c>
      <c r="VL3" s="70">
        <f>SUM(GerDiaria[[#This Row],[01/02/2026]:[28/02/2026]])</f>
        <v>152729.99999999997</v>
      </c>
      <c r="VM3" s="70">
        <f>SUM(GerDiaria[[#This Row],[01/03/2026]:[31/03/2026]])</f>
        <v>187538.50000000003</v>
      </c>
      <c r="VN3" s="70">
        <f>SUM(GerDiaria[[#This Row],[01/04/2026]:[30/04/2026]])</f>
        <v>174681.49999999997</v>
      </c>
      <c r="VO3" s="72" t="s">
        <v>1084</v>
      </c>
      <c r="VP3" t="s">
        <v>1085</v>
      </c>
    </row>
    <row r="4" spans="1:588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4">
        <v>4968.2</v>
      </c>
      <c r="UZ4" s="54">
        <v>5736</v>
      </c>
      <c r="VA4" s="54">
        <v>3693.5</v>
      </c>
      <c r="VB4" s="54">
        <v>7949.4</v>
      </c>
      <c r="VC4" s="54">
        <v>8029.3</v>
      </c>
      <c r="VD4" s="54">
        <v>8049.2</v>
      </c>
      <c r="VE4" s="54">
        <v>7039.9</v>
      </c>
      <c r="VF4" s="54">
        <v>4147.5</v>
      </c>
      <c r="VG4" s="54">
        <v>7640.8</v>
      </c>
      <c r="VH4" s="57">
        <f t="shared" si="215"/>
        <v>34326.399999999994</v>
      </c>
      <c r="VI4" s="70">
        <f>SUM(KU4:LX4)</f>
        <v>75986.2</v>
      </c>
      <c r="VJ4" s="70">
        <v>172455.7</v>
      </c>
      <c r="VK4" s="70">
        <f t="shared" ref="VK4:VK42" si="217">SUM(ND4:OH4)</f>
        <v>208477.60000000003</v>
      </c>
      <c r="VL4" s="70">
        <f>SUM(GerDiaria[[#This Row],[01/02/2026]:[28/02/2026]])</f>
        <v>188594.30000000002</v>
      </c>
      <c r="VM4" s="70">
        <f>SUM(GerDiaria[[#This Row],[01/03/2026]:[31/03/2026]])</f>
        <v>229715.7</v>
      </c>
      <c r="VN4" s="70">
        <f>SUM(GerDiaria[[#This Row],[01/04/2026]:[30/04/2026]])</f>
        <v>231526.1</v>
      </c>
      <c r="VO4" s="72" t="s">
        <v>1084</v>
      </c>
      <c r="VP4" s="30" t="s">
        <v>1086</v>
      </c>
    </row>
    <row r="5" spans="1:588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152">
        <v>12423.16</v>
      </c>
      <c r="UZ5" s="54">
        <v>2966.22</v>
      </c>
      <c r="VA5" s="54">
        <v>7306.63</v>
      </c>
      <c r="VB5" s="54">
        <v>13761.74</v>
      </c>
      <c r="VC5" s="54">
        <v>13512.57</v>
      </c>
      <c r="VD5" s="54">
        <v>16939.240000000002</v>
      </c>
      <c r="VE5" s="54">
        <v>14350.79</v>
      </c>
      <c r="VF5" s="54">
        <v>16456.04</v>
      </c>
      <c r="VG5" s="54">
        <v>13607.47</v>
      </c>
      <c r="VH5" s="57">
        <v>2028.64</v>
      </c>
      <c r="VI5" s="70">
        <f>SUM(KU5:LX5)</f>
        <v>501482.19</v>
      </c>
      <c r="VJ5" s="70">
        <f t="shared" si="216"/>
        <v>530040.11</v>
      </c>
      <c r="VK5" s="70">
        <f t="shared" si="217"/>
        <v>452986.06000000006</v>
      </c>
      <c r="VL5" s="70">
        <f>SUM(GerDiaria[[#This Row],[01/02/2026]:[28/02/2026]])</f>
        <v>375389.75999999995</v>
      </c>
      <c r="VM5" s="70">
        <f>SUM(GerDiaria[[#This Row],[01/03/2026]:[31/03/2026]])</f>
        <v>425054.36</v>
      </c>
      <c r="VN5" s="70">
        <f>SUM(GerDiaria[[#This Row],[01/04/2026]:[30/04/2026]])</f>
        <v>433264.05000000005</v>
      </c>
      <c r="VO5" s="72" t="s">
        <v>1084</v>
      </c>
      <c r="VP5" s="30" t="s">
        <v>1086</v>
      </c>
    </row>
    <row r="6" spans="1:588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4">
        <v>10108.549999999999</v>
      </c>
      <c r="UZ6" s="54">
        <v>3124.83</v>
      </c>
      <c r="VA6" s="54">
        <v>7727.62</v>
      </c>
      <c r="VB6" s="54">
        <v>18176.599999999999</v>
      </c>
      <c r="VC6" s="54">
        <v>18055.07</v>
      </c>
      <c r="VD6" s="54">
        <v>18028.95</v>
      </c>
      <c r="VE6" s="54">
        <v>11092.39</v>
      </c>
      <c r="VF6" s="54">
        <v>15341.81</v>
      </c>
      <c r="VG6" s="54">
        <v>19014.990000000002</v>
      </c>
      <c r="VH6" s="55">
        <v>2270.91</v>
      </c>
      <c r="VI6" s="69">
        <f>SUM(KW6:LZ6)</f>
        <v>538891.62</v>
      </c>
      <c r="VJ6" s="70">
        <f t="shared" si="216"/>
        <v>570695.08000000007</v>
      </c>
      <c r="VK6" s="70">
        <f t="shared" si="217"/>
        <v>439133.2</v>
      </c>
      <c r="VL6" s="70">
        <f>SUM(GerDiaria[[#This Row],[01/02/2026]:[28/02/2026]])</f>
        <v>453407.54000000004</v>
      </c>
      <c r="VM6" s="70">
        <f>SUM(GerDiaria[[#This Row],[01/03/2026]:[31/03/2026]])</f>
        <v>526973.33000000019</v>
      </c>
      <c r="VN6" s="70">
        <f>SUM(GerDiaria[[#This Row],[01/04/2026]:[30/04/2026]])</f>
        <v>486528.38</v>
      </c>
      <c r="VO6" s="72"/>
      <c r="VP6" t="s">
        <v>1085</v>
      </c>
    </row>
    <row r="7" spans="1:588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4">
        <v>9228.75</v>
      </c>
      <c r="UZ7" s="54">
        <v>2881.35</v>
      </c>
      <c r="VA7" s="54">
        <v>7140.5</v>
      </c>
      <c r="VB7" s="54">
        <v>16859.04</v>
      </c>
      <c r="VC7" s="54">
        <v>16726.77</v>
      </c>
      <c r="VD7" s="54">
        <v>16673.939999999999</v>
      </c>
      <c r="VE7" s="54">
        <v>10486.16</v>
      </c>
      <c r="VF7" s="54">
        <v>14217.23</v>
      </c>
      <c r="VG7" s="54">
        <v>17645.91</v>
      </c>
      <c r="VH7" s="57">
        <v>2219.0300000000002</v>
      </c>
      <c r="VI7" s="70">
        <f t="shared" ref="VI7:VI42" si="218">SUM(KU7:LX7)</f>
        <v>484037.17</v>
      </c>
      <c r="VJ7" s="70">
        <f t="shared" si="216"/>
        <v>553398.03999999992</v>
      </c>
      <c r="VK7" s="70">
        <f t="shared" si="217"/>
        <v>523482.9200000001</v>
      </c>
      <c r="VL7" s="70">
        <f>SUM(GerDiaria[[#This Row],[01/02/2026]:[28/02/2026]])</f>
        <v>429944.08</v>
      </c>
      <c r="VM7" s="70">
        <f>SUM(GerDiaria[[#This Row],[01/03/2026]:[31/03/2026]])</f>
        <v>498814.17000000004</v>
      </c>
      <c r="VN7" s="70">
        <f>SUM(GerDiaria[[#This Row],[01/04/2026]:[30/04/2026]])</f>
        <v>454277.20000000013</v>
      </c>
      <c r="VO7" s="72" t="s">
        <v>1084</v>
      </c>
      <c r="VP7" s="30" t="s">
        <v>1086</v>
      </c>
    </row>
    <row r="8" spans="1:588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4">
        <v>15351.07</v>
      </c>
      <c r="UZ8" s="54">
        <v>1280.43</v>
      </c>
      <c r="VA8" s="54">
        <v>797.73</v>
      </c>
      <c r="VB8" s="54">
        <v>14265.21</v>
      </c>
      <c r="VC8" s="54">
        <v>18262.900000000001</v>
      </c>
      <c r="VD8" s="54">
        <v>18297.169999999998</v>
      </c>
      <c r="VE8" s="54">
        <v>12249.18</v>
      </c>
      <c r="VF8" s="54">
        <v>9166.5400000000009</v>
      </c>
      <c r="VG8" s="54">
        <v>16654.990000000002</v>
      </c>
      <c r="VH8" s="57">
        <v>1292.9100000000001</v>
      </c>
      <c r="VI8" s="70">
        <f t="shared" si="218"/>
        <v>611402.92000000016</v>
      </c>
      <c r="VJ8" s="70">
        <f t="shared" si="216"/>
        <v>594528.14</v>
      </c>
      <c r="VK8" s="70">
        <f t="shared" si="217"/>
        <v>555609.16000000015</v>
      </c>
      <c r="VL8" s="70">
        <f>SUM(GerDiaria[[#This Row],[01/02/2026]:[28/02/2026]])</f>
        <v>437986.15000000008</v>
      </c>
      <c r="VM8" s="70">
        <f>SUM(GerDiaria[[#This Row],[01/03/2026]:[31/03/2026]])</f>
        <v>381934.60000000009</v>
      </c>
      <c r="VN8" s="70">
        <f>SUM(GerDiaria[[#This Row],[01/04/2026]:[30/04/2026]])</f>
        <v>522927.23000000004</v>
      </c>
      <c r="VO8" s="72" t="s">
        <v>1084</v>
      </c>
      <c r="VP8" t="s">
        <v>1085</v>
      </c>
    </row>
    <row r="9" spans="1:588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4">
        <v>7949.05</v>
      </c>
      <c r="UZ9" s="54">
        <v>849.61</v>
      </c>
      <c r="VA9" s="54">
        <v>576.71</v>
      </c>
      <c r="VB9" s="54">
        <v>7719.64</v>
      </c>
      <c r="VC9" s="54">
        <v>9093.99</v>
      </c>
      <c r="VD9" s="54">
        <v>9119.86</v>
      </c>
      <c r="VE9" s="54">
        <v>7799.27</v>
      </c>
      <c r="VF9" s="54">
        <v>6107.51</v>
      </c>
      <c r="VG9" s="54">
        <v>9408.3799999999992</v>
      </c>
      <c r="VH9" s="55">
        <v>1013.94</v>
      </c>
      <c r="VI9" s="69">
        <f t="shared" si="218"/>
        <v>303307.63000000006</v>
      </c>
      <c r="VJ9" s="70">
        <f t="shared" si="216"/>
        <v>307995.88999999996</v>
      </c>
      <c r="VK9" s="70">
        <f t="shared" si="217"/>
        <v>313313.00000000006</v>
      </c>
      <c r="VL9" s="70">
        <f>SUM(GerDiaria[[#This Row],[01/02/2026]:[28/02/2026]])</f>
        <v>203890.66999999998</v>
      </c>
      <c r="VM9" s="70">
        <f>SUM(GerDiaria[[#This Row],[01/03/2026]:[31/03/2026]])</f>
        <v>98277.139999999985</v>
      </c>
      <c r="VN9" s="70">
        <f>SUM(GerDiaria[[#This Row],[01/04/2026]:[30/04/2026]])</f>
        <v>257778.12999999995</v>
      </c>
      <c r="VO9" s="72"/>
      <c r="VP9" t="s">
        <v>1085</v>
      </c>
    </row>
    <row r="10" spans="1:588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4">
        <v>5850.78</v>
      </c>
      <c r="UZ10" s="54">
        <v>2163.38</v>
      </c>
      <c r="VA10" s="54">
        <v>4616.2700000000004</v>
      </c>
      <c r="VB10" s="54">
        <v>11674.2</v>
      </c>
      <c r="VC10" s="54">
        <v>11629.87</v>
      </c>
      <c r="VD10" s="54">
        <v>11786.55</v>
      </c>
      <c r="VE10" s="54">
        <v>7571.68</v>
      </c>
      <c r="VF10" s="54">
        <v>9823.56</v>
      </c>
      <c r="VG10" s="54">
        <v>12333.08</v>
      </c>
      <c r="VH10" s="57">
        <v>1142.51</v>
      </c>
      <c r="VI10" s="70">
        <f t="shared" si="218"/>
        <v>356707.12</v>
      </c>
      <c r="VJ10" s="70">
        <f t="shared" si="216"/>
        <v>357669.77</v>
      </c>
      <c r="VK10" s="70">
        <f t="shared" si="217"/>
        <v>304112.09999999998</v>
      </c>
      <c r="VL10" s="70">
        <f>SUM(GerDiaria[[#This Row],[01/02/2026]:[28/02/2026]])</f>
        <v>207905.38</v>
      </c>
      <c r="VM10" s="70">
        <f>SUM(GerDiaria[[#This Row],[01/03/2026]:[31/03/2026]])</f>
        <v>294341.61</v>
      </c>
      <c r="VN10" s="70">
        <f>SUM(GerDiaria[[#This Row],[01/04/2026]:[30/04/2026]])</f>
        <v>244038.36000000002</v>
      </c>
      <c r="VO10" s="72" t="s">
        <v>1084</v>
      </c>
      <c r="VP10" s="30" t="s">
        <v>1086</v>
      </c>
    </row>
    <row r="11" spans="1:588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4">
        <v>15237.94</v>
      </c>
      <c r="UZ11" s="54">
        <v>8735.67</v>
      </c>
      <c r="VA11" s="54">
        <v>11677.01</v>
      </c>
      <c r="VB11" s="54">
        <v>10459.39</v>
      </c>
      <c r="VC11" s="54">
        <v>17429.650000000001</v>
      </c>
      <c r="VD11" s="54">
        <v>17170.29</v>
      </c>
      <c r="VE11" s="54">
        <v>17484.689999999999</v>
      </c>
      <c r="VF11" s="54">
        <v>14884.98</v>
      </c>
      <c r="VG11" s="54">
        <v>10800.18</v>
      </c>
      <c r="VH11" s="57">
        <v>837.1</v>
      </c>
      <c r="VI11" s="70">
        <f t="shared" si="218"/>
        <v>437080.54000000004</v>
      </c>
      <c r="VJ11" s="70">
        <f t="shared" si="216"/>
        <v>470802.43</v>
      </c>
      <c r="VK11" s="70">
        <f t="shared" si="217"/>
        <v>476426.45</v>
      </c>
      <c r="VL11" s="70">
        <f>SUM(GerDiaria[[#This Row],[01/02/2026]:[28/02/2026]])</f>
        <v>442434.86</v>
      </c>
      <c r="VM11" s="70">
        <f>SUM(GerDiaria[[#This Row],[01/03/2026]:[31/03/2026]])</f>
        <v>425528.8000000001</v>
      </c>
      <c r="VN11" s="70">
        <f>SUM(GerDiaria[[#This Row],[01/04/2026]:[30/04/2026]])</f>
        <v>437124.5400000001</v>
      </c>
      <c r="VO11" s="72" t="s">
        <v>1084</v>
      </c>
      <c r="VP11" s="30" t="s">
        <v>1086</v>
      </c>
    </row>
    <row r="12" spans="1:588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4">
        <v>13244.83</v>
      </c>
      <c r="UZ12" s="54">
        <v>2582.2399999999998</v>
      </c>
      <c r="VA12" s="54">
        <v>7759.79</v>
      </c>
      <c r="VB12" s="54">
        <v>14590.77</v>
      </c>
      <c r="VC12" s="54">
        <v>15233.18</v>
      </c>
      <c r="VD12" s="54">
        <v>18702.29</v>
      </c>
      <c r="VE12" s="54">
        <v>15009.24</v>
      </c>
      <c r="VF12" s="54">
        <v>17211.64</v>
      </c>
      <c r="VG12" s="54">
        <v>13975.38</v>
      </c>
      <c r="VH12" s="55">
        <v>2515.7199999999998</v>
      </c>
      <c r="VI12" s="69">
        <f t="shared" si="218"/>
        <v>514023.12</v>
      </c>
      <c r="VJ12" s="70">
        <f t="shared" si="216"/>
        <v>486858.56</v>
      </c>
      <c r="VK12" s="70">
        <f t="shared" si="217"/>
        <v>465282.74</v>
      </c>
      <c r="VL12" s="70">
        <f>SUM(GerDiaria[[#This Row],[01/02/2026]:[28/02/2026]])</f>
        <v>423762.31999999995</v>
      </c>
      <c r="VM12" s="70">
        <f>SUM(GerDiaria[[#This Row],[01/03/2026]:[31/03/2026]])</f>
        <v>471960.63000000012</v>
      </c>
      <c r="VN12" s="70">
        <f>SUM(GerDiaria[[#This Row],[01/04/2026]:[30/04/2026]])</f>
        <v>428901.5</v>
      </c>
      <c r="VO12" s="72"/>
      <c r="VP12" t="s">
        <v>1085</v>
      </c>
    </row>
    <row r="13" spans="1:588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152">
        <v>11418.14</v>
      </c>
      <c r="UZ13" s="152">
        <v>804.39</v>
      </c>
      <c r="VA13" s="152">
        <v>1421.46</v>
      </c>
      <c r="VB13" s="152">
        <v>13279.08</v>
      </c>
      <c r="VC13" s="152">
        <v>14774.94</v>
      </c>
      <c r="VD13" s="152">
        <v>14843.41</v>
      </c>
      <c r="VE13" s="152">
        <v>12393.06</v>
      </c>
      <c r="VF13" s="152">
        <v>10582.14</v>
      </c>
      <c r="VG13" s="152">
        <v>15459.41</v>
      </c>
      <c r="VH13" s="55">
        <v>1733.38</v>
      </c>
      <c r="VI13" s="69">
        <f t="shared" si="218"/>
        <v>500854.82</v>
      </c>
      <c r="VJ13" s="70">
        <f t="shared" si="216"/>
        <v>518433.00999999989</v>
      </c>
      <c r="VK13" s="70">
        <f t="shared" si="217"/>
        <v>526383.99000000022</v>
      </c>
      <c r="VL13" s="70">
        <f>SUM(GerDiaria[[#This Row],[01/02/2026]:[28/02/2026]])</f>
        <v>375301.96</v>
      </c>
      <c r="VM13" s="70">
        <f>SUM(GerDiaria[[#This Row],[01/03/2026]:[31/03/2026]])</f>
        <v>470621.11999999994</v>
      </c>
      <c r="VN13" s="70">
        <f>SUM(GerDiaria[[#This Row],[01/04/2026]:[30/04/2026]])</f>
        <v>380395.94000000006</v>
      </c>
      <c r="VO13" s="72"/>
      <c r="VP13" s="30" t="s">
        <v>1086</v>
      </c>
    </row>
    <row r="14" spans="1:588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152">
        <v>11854.18</v>
      </c>
      <c r="UZ14" s="152">
        <v>878.61</v>
      </c>
      <c r="VA14" s="152">
        <v>1688.97</v>
      </c>
      <c r="VB14" s="152">
        <v>14282.69</v>
      </c>
      <c r="VC14" s="152">
        <v>13450</v>
      </c>
      <c r="VD14" s="152">
        <v>16766.330000000002</v>
      </c>
      <c r="VE14" s="152">
        <v>14131.39</v>
      </c>
      <c r="VF14" s="152">
        <v>12480.39</v>
      </c>
      <c r="VG14" s="152">
        <v>18030.759999999998</v>
      </c>
      <c r="VH14" s="57">
        <v>2059.41</v>
      </c>
      <c r="VI14" s="70">
        <f t="shared" si="218"/>
        <v>527533.44999999995</v>
      </c>
      <c r="VJ14" s="70">
        <f t="shared" si="216"/>
        <v>501806.72</v>
      </c>
      <c r="VK14" s="70">
        <f t="shared" si="217"/>
        <v>488131.41000000003</v>
      </c>
      <c r="VL14" s="70">
        <f>SUM(GerDiaria[[#This Row],[01/02/2026]:[28/02/2026]])</f>
        <v>401762.53000000014</v>
      </c>
      <c r="VM14" s="70">
        <f>SUM(GerDiaria[[#This Row],[01/03/2026]:[31/03/2026]])</f>
        <v>494069.08999999997</v>
      </c>
      <c r="VN14" s="70">
        <f>SUM(GerDiaria[[#This Row],[01/04/2026]:[30/04/2026]])</f>
        <v>422416.47999999992</v>
      </c>
      <c r="VO14" s="72" t="s">
        <v>1084</v>
      </c>
      <c r="VP14" s="30" t="s">
        <v>1086</v>
      </c>
    </row>
    <row r="15" spans="1:588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4">
        <v>4532.1000000000004</v>
      </c>
      <c r="UZ15" s="54">
        <v>4986.8999999999996</v>
      </c>
      <c r="VA15" s="54">
        <v>4524.8999999999996</v>
      </c>
      <c r="VB15" s="54">
        <v>4566.2</v>
      </c>
      <c r="VC15" s="54">
        <v>4231.8</v>
      </c>
      <c r="VD15" s="54">
        <v>4001.2</v>
      </c>
      <c r="VE15" s="54">
        <v>5222.3999999999996</v>
      </c>
      <c r="VF15" s="54">
        <v>2931.7</v>
      </c>
      <c r="VG15" s="54">
        <v>2105.4</v>
      </c>
      <c r="VH15" s="55">
        <f t="shared" si="215"/>
        <v>181629.4</v>
      </c>
      <c r="VI15" s="69">
        <f t="shared" si="218"/>
        <v>142570.6</v>
      </c>
      <c r="VJ15" s="70">
        <f t="shared" si="216"/>
        <v>136945</v>
      </c>
      <c r="VK15" s="70">
        <f t="shared" si="217"/>
        <v>166252.6</v>
      </c>
      <c r="VL15" s="70">
        <f>SUM(GerDiaria[[#This Row],[01/02/2026]:[28/02/2026]])</f>
        <v>124704</v>
      </c>
      <c r="VM15" s="70">
        <f>SUM(GerDiaria[[#This Row],[01/03/2026]:[31/03/2026]])</f>
        <v>141737.60000000001</v>
      </c>
      <c r="VN15" s="70">
        <f>SUM(GerDiaria[[#This Row],[01/04/2026]:[30/04/2026]])</f>
        <v>125798.60000000002</v>
      </c>
      <c r="VO15" s="72"/>
      <c r="VP15" s="30" t="s">
        <v>1086</v>
      </c>
    </row>
    <row r="16" spans="1:588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4">
        <v>7942.1</v>
      </c>
      <c r="UZ16" s="54">
        <v>8576.2000000000007</v>
      </c>
      <c r="VA16" s="54">
        <v>7981.5</v>
      </c>
      <c r="VB16" s="54">
        <v>8079.9</v>
      </c>
      <c r="VC16" s="54">
        <v>7398.9</v>
      </c>
      <c r="VD16" s="54">
        <v>6741.7</v>
      </c>
      <c r="VE16" s="54">
        <v>8689.6</v>
      </c>
      <c r="VF16" s="54">
        <v>4937.2</v>
      </c>
      <c r="VG16" s="54">
        <v>3446.9</v>
      </c>
      <c r="VH16" s="55">
        <f t="shared" si="215"/>
        <v>283889.59999999998</v>
      </c>
      <c r="VI16" s="69">
        <f t="shared" si="218"/>
        <v>269345</v>
      </c>
      <c r="VJ16" s="70">
        <f t="shared" si="216"/>
        <v>223783.29999999996</v>
      </c>
      <c r="VK16" s="70">
        <f t="shared" si="217"/>
        <v>243831.09999999995</v>
      </c>
      <c r="VL16" s="70">
        <f>SUM(GerDiaria[[#This Row],[01/02/2026]:[28/02/2026]])</f>
        <v>187600.10000000003</v>
      </c>
      <c r="VM16" s="70">
        <f>SUM(GerDiaria[[#This Row],[01/03/2026]:[31/03/2026]])</f>
        <v>217101.90000000002</v>
      </c>
      <c r="VN16" s="70">
        <f>SUM(GerDiaria[[#This Row],[01/04/2026]:[30/04/2026]])</f>
        <v>199596.7</v>
      </c>
      <c r="VO16" s="72"/>
      <c r="VP16" t="s">
        <v>1085</v>
      </c>
    </row>
    <row r="17" spans="1:588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4">
        <v>12751.73</v>
      </c>
      <c r="UZ17" s="54">
        <v>3396.38</v>
      </c>
      <c r="VA17" s="54">
        <v>7260.78</v>
      </c>
      <c r="VB17" s="54">
        <v>15415.32</v>
      </c>
      <c r="VC17" s="54">
        <v>13618.38</v>
      </c>
      <c r="VD17" s="54">
        <v>17303.64</v>
      </c>
      <c r="VE17" s="54">
        <v>13974.06</v>
      </c>
      <c r="VF17" s="54">
        <v>15088.31</v>
      </c>
      <c r="VG17" s="54">
        <v>13316.98</v>
      </c>
      <c r="VH17" s="55">
        <f t="shared" si="215"/>
        <v>464870.69000000012</v>
      </c>
      <c r="VI17" s="69">
        <f t="shared" si="218"/>
        <v>483686.38</v>
      </c>
      <c r="VJ17" s="70">
        <f t="shared" si="216"/>
        <v>547383.9800000001</v>
      </c>
      <c r="VK17" s="70">
        <f t="shared" si="217"/>
        <v>462264.96</v>
      </c>
      <c r="VL17" s="70">
        <f>SUM(GerDiaria[[#This Row],[01/02/2026]:[28/02/2026]])</f>
        <v>364336.65</v>
      </c>
      <c r="VM17" s="70">
        <f>SUM(GerDiaria[[#This Row],[01/03/2026]:[31/03/2026]])</f>
        <v>424857.8899999999</v>
      </c>
      <c r="VN17" s="70">
        <f>SUM(GerDiaria[[#This Row],[01/04/2026]:[30/04/2026]])</f>
        <v>453101.99999999994</v>
      </c>
      <c r="VO17" s="72"/>
      <c r="VP17" s="30" t="s">
        <v>1086</v>
      </c>
    </row>
    <row r="18" spans="1:588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4">
        <v>10142.030000000001</v>
      </c>
      <c r="UZ18" s="54">
        <v>1386.2</v>
      </c>
      <c r="VA18" s="54">
        <v>5649.68</v>
      </c>
      <c r="VB18" s="54">
        <v>9299.7800000000007</v>
      </c>
      <c r="VC18" s="54">
        <v>13692.1</v>
      </c>
      <c r="VD18" s="54">
        <v>14761.52</v>
      </c>
      <c r="VE18" s="54">
        <v>11719.93</v>
      </c>
      <c r="VF18" s="54">
        <v>10239.780000000001</v>
      </c>
      <c r="VG18" s="54">
        <v>14982.61</v>
      </c>
      <c r="VH18" s="55">
        <f t="shared" si="215"/>
        <v>390473.90999999992</v>
      </c>
      <c r="VI18" s="69">
        <f t="shared" si="218"/>
        <v>512690.31</v>
      </c>
      <c r="VJ18" s="70">
        <f t="shared" si="216"/>
        <v>526247.51</v>
      </c>
      <c r="VK18" s="70">
        <f t="shared" si="217"/>
        <v>463172.27</v>
      </c>
      <c r="VL18" s="70">
        <f>SUM(GerDiaria[[#This Row],[01/02/2026]:[28/02/2026]])</f>
        <v>375915.98000000004</v>
      </c>
      <c r="VM18" s="70">
        <f>SUM(GerDiaria[[#This Row],[01/03/2026]:[31/03/2026]])</f>
        <v>445304.27999999997</v>
      </c>
      <c r="VN18" s="70">
        <f>SUM(GerDiaria[[#This Row],[01/04/2026]:[30/04/2026]])</f>
        <v>412008.8899999999</v>
      </c>
      <c r="VO18" s="72"/>
      <c r="VP18" s="30" t="s">
        <v>1086</v>
      </c>
    </row>
    <row r="19" spans="1:588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4">
        <v>3335.77</v>
      </c>
      <c r="UZ19" s="54">
        <v>1455.89</v>
      </c>
      <c r="VA19" s="54">
        <v>3212.42</v>
      </c>
      <c r="VB19" s="54">
        <v>7612.71</v>
      </c>
      <c r="VC19" s="54">
        <v>7465.76</v>
      </c>
      <c r="VD19" s="54">
        <v>7487.79</v>
      </c>
      <c r="VE19" s="54">
        <v>4776.78</v>
      </c>
      <c r="VF19" s="54">
        <v>6365.96</v>
      </c>
      <c r="VG19" s="54">
        <v>8049.54</v>
      </c>
      <c r="VH19" s="55">
        <f t="shared" si="215"/>
        <v>194742.76</v>
      </c>
      <c r="VI19" s="69">
        <f t="shared" si="218"/>
        <v>231534.80000000005</v>
      </c>
      <c r="VJ19" s="70">
        <f t="shared" si="216"/>
        <v>238143.37000000002</v>
      </c>
      <c r="VK19" s="70">
        <f t="shared" si="217"/>
        <v>217123.63</v>
      </c>
      <c r="VL19" s="70">
        <f>SUM(GerDiaria[[#This Row],[01/02/2026]:[28/02/2026]])</f>
        <v>176772.46000000002</v>
      </c>
      <c r="VM19" s="70">
        <f>SUM(GerDiaria[[#This Row],[01/03/2026]:[31/03/2026]])</f>
        <v>225016.12</v>
      </c>
      <c r="VN19" s="70">
        <f>SUM(GerDiaria[[#This Row],[01/04/2026]:[30/04/2026]])</f>
        <v>202194.66</v>
      </c>
      <c r="VO19" s="72"/>
      <c r="VP19" s="30" t="s">
        <v>1086</v>
      </c>
    </row>
    <row r="20" spans="1:588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4">
        <v>8284.1299999999992</v>
      </c>
      <c r="UZ20" s="54">
        <v>1900.35</v>
      </c>
      <c r="VA20" s="54">
        <v>7222.36</v>
      </c>
      <c r="VB20" s="54">
        <v>12054.6</v>
      </c>
      <c r="VC20" s="54">
        <v>12404.55</v>
      </c>
      <c r="VD20" s="54">
        <v>12639.38</v>
      </c>
      <c r="VE20" s="54">
        <v>10092.61</v>
      </c>
      <c r="VF20" s="54">
        <v>9637.5499999999993</v>
      </c>
      <c r="VG20" s="54">
        <v>13080.47</v>
      </c>
      <c r="VH20" s="55">
        <f t="shared" si="215"/>
        <v>493720.13999999996</v>
      </c>
      <c r="VI20" s="69">
        <f t="shared" si="218"/>
        <v>374288.50000000012</v>
      </c>
      <c r="VJ20" s="70">
        <f t="shared" si="216"/>
        <v>515769.76000000013</v>
      </c>
      <c r="VK20" s="70">
        <f t="shared" si="217"/>
        <v>503255.98999999987</v>
      </c>
      <c r="VL20" s="70">
        <f>SUM(GerDiaria[[#This Row],[01/02/2026]:[28/02/2026]])</f>
        <v>374990.74</v>
      </c>
      <c r="VM20" s="70">
        <f>SUM(GerDiaria[[#This Row],[01/03/2026]:[31/03/2026]])</f>
        <v>531104.52000000025</v>
      </c>
      <c r="VN20" s="70">
        <f>SUM(GerDiaria[[#This Row],[01/04/2026]:[30/04/2026]])</f>
        <v>456225.48000000016</v>
      </c>
      <c r="VO20" s="72"/>
      <c r="VP20" s="30" t="s">
        <v>1086</v>
      </c>
    </row>
    <row r="21" spans="1:588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4">
        <v>13617.54</v>
      </c>
      <c r="UZ21" s="54">
        <v>15877.62</v>
      </c>
      <c r="VA21" s="54">
        <v>12621.23</v>
      </c>
      <c r="VB21" s="54">
        <v>19150.560000000001</v>
      </c>
      <c r="VC21" s="54">
        <v>19545.400000000001</v>
      </c>
      <c r="VD21" s="54">
        <v>15154.53</v>
      </c>
      <c r="VE21" s="54">
        <v>14520.4</v>
      </c>
      <c r="VF21" s="54">
        <v>14384.21</v>
      </c>
      <c r="VG21" s="54">
        <v>17419.57</v>
      </c>
      <c r="VH21" s="57">
        <f t="shared" si="215"/>
        <v>577766.59000000008</v>
      </c>
      <c r="VI21" s="70">
        <f t="shared" si="218"/>
        <v>524283.74</v>
      </c>
      <c r="VJ21" s="70">
        <f t="shared" si="216"/>
        <v>429233.94000000006</v>
      </c>
      <c r="VK21" s="70">
        <f t="shared" si="217"/>
        <v>435838.27</v>
      </c>
      <c r="VL21" s="70">
        <f>SUM(GerDiaria[[#This Row],[01/02/2026]:[28/02/2026]])</f>
        <v>385446.74</v>
      </c>
      <c r="VM21" s="70">
        <f>SUM(GerDiaria[[#This Row],[01/03/2026]:[31/03/2026]])</f>
        <v>439702.5</v>
      </c>
      <c r="VN21" s="70">
        <f>SUM(GerDiaria[[#This Row],[01/04/2026]:[30/04/2026]])</f>
        <v>416721.82</v>
      </c>
      <c r="VO21" s="72" t="s">
        <v>1084</v>
      </c>
      <c r="VP21" s="30" t="s">
        <v>1086</v>
      </c>
    </row>
    <row r="22" spans="1:588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4">
        <v>14328.97</v>
      </c>
      <c r="UZ22" s="54">
        <v>16255.4</v>
      </c>
      <c r="VA22" s="54">
        <v>12613.31</v>
      </c>
      <c r="VB22" s="54">
        <v>19712.91</v>
      </c>
      <c r="VC22" s="54">
        <v>19949.96</v>
      </c>
      <c r="VD22" s="54">
        <v>15276.34</v>
      </c>
      <c r="VE22" s="54">
        <v>14915.57</v>
      </c>
      <c r="VF22" s="54">
        <v>14656.46</v>
      </c>
      <c r="VG22" s="54">
        <v>17557.900000000001</v>
      </c>
      <c r="VH22" s="55">
        <f t="shared" si="215"/>
        <v>581776.80999999994</v>
      </c>
      <c r="VI22" s="69">
        <f t="shared" si="218"/>
        <v>529508.79999999993</v>
      </c>
      <c r="VJ22" s="70">
        <f t="shared" si="216"/>
        <v>405356.85000000003</v>
      </c>
      <c r="VK22" s="70">
        <f t="shared" si="217"/>
        <v>425635.26</v>
      </c>
      <c r="VL22" s="70">
        <f>SUM(GerDiaria[[#This Row],[01/02/2026]:[28/02/2026]])</f>
        <v>424834.76</v>
      </c>
      <c r="VM22" s="70">
        <f>SUM(GerDiaria[[#This Row],[01/03/2026]:[31/03/2026]])</f>
        <v>423968.94</v>
      </c>
      <c r="VN22" s="70">
        <f>SUM(GerDiaria[[#This Row],[01/04/2026]:[30/04/2026]])</f>
        <v>430394.17</v>
      </c>
      <c r="VO22" s="72"/>
      <c r="VP22" s="30" t="s">
        <v>1086</v>
      </c>
    </row>
    <row r="23" spans="1:588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152">
        <v>9684.16</v>
      </c>
      <c r="UZ23" s="152">
        <v>2555.94</v>
      </c>
      <c r="VA23" s="152">
        <v>7010.03</v>
      </c>
      <c r="VB23" s="152">
        <v>284.31</v>
      </c>
      <c r="VC23" s="152">
        <v>11390.359999999999</v>
      </c>
      <c r="VD23" s="152">
        <v>13870.57</v>
      </c>
      <c r="VE23" s="152">
        <v>10987.14</v>
      </c>
      <c r="VF23" s="152">
        <v>12500.19</v>
      </c>
      <c r="VG23" s="152">
        <v>11501.7</v>
      </c>
      <c r="VH23" s="57">
        <f t="shared" si="215"/>
        <v>408965.26000000007</v>
      </c>
      <c r="VI23" s="70">
        <f t="shared" si="218"/>
        <v>350885.55</v>
      </c>
      <c r="VJ23" s="70">
        <f t="shared" si="216"/>
        <v>335459.89000000007</v>
      </c>
      <c r="VK23" s="70">
        <f t="shared" si="217"/>
        <v>401218.85000000003</v>
      </c>
      <c r="VL23" s="70">
        <f>SUM(GerDiaria[[#This Row],[01/02/2026]:[28/02/2026]])</f>
        <v>300341.87</v>
      </c>
      <c r="VM23" s="70">
        <f>SUM(GerDiaria[[#This Row],[01/03/2026]:[31/03/2026]])</f>
        <v>393195.75000000006</v>
      </c>
      <c r="VN23" s="70">
        <f>SUM(GerDiaria[[#This Row],[01/04/2026]:[30/04/2026]])</f>
        <v>385285.22</v>
      </c>
      <c r="VO23" s="72" t="s">
        <v>1084</v>
      </c>
      <c r="VP23" s="30" t="s">
        <v>1086</v>
      </c>
    </row>
    <row r="24" spans="1:588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152">
        <v>14065.9</v>
      </c>
      <c r="UZ24" s="152">
        <v>2248.2600000000002</v>
      </c>
      <c r="VA24" s="152">
        <v>8887.3799999999992</v>
      </c>
      <c r="VB24" s="152">
        <v>15553.61</v>
      </c>
      <c r="VC24" s="152">
        <v>13520.77</v>
      </c>
      <c r="VD24" s="152">
        <v>15212.6</v>
      </c>
      <c r="VE24" s="152">
        <v>15821.25</v>
      </c>
      <c r="VF24" s="152">
        <v>14901.33</v>
      </c>
      <c r="VG24" s="152">
        <v>11597.63</v>
      </c>
      <c r="VH24" s="57">
        <f t="shared" si="215"/>
        <v>404647.89</v>
      </c>
      <c r="VI24" s="57">
        <f t="shared" si="218"/>
        <v>403539.95999999996</v>
      </c>
      <c r="VJ24" s="70">
        <f t="shared" si="216"/>
        <v>450667.11</v>
      </c>
      <c r="VK24" s="70">
        <f t="shared" si="217"/>
        <v>380932.95999999996</v>
      </c>
      <c r="VL24" s="70">
        <f>SUM(GerDiaria[[#This Row],[01/02/2026]:[28/02/2026]])</f>
        <v>338668.24</v>
      </c>
      <c r="VM24" s="70">
        <f>SUM(GerDiaria[[#This Row],[01/03/2026]:[31/03/2026]])</f>
        <v>428184.47999999992</v>
      </c>
      <c r="VN24" s="70">
        <f>SUM(GerDiaria[[#This Row],[01/04/2026]:[30/04/2026]])</f>
        <v>433326.09000000008</v>
      </c>
      <c r="VO24" s="72" t="s">
        <v>1084</v>
      </c>
      <c r="VP24" s="30" t="s">
        <v>1086</v>
      </c>
    </row>
    <row r="25" spans="1:588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152">
        <v>28041.360000000001</v>
      </c>
      <c r="UZ25" s="152">
        <v>22581.14</v>
      </c>
      <c r="VA25" s="152">
        <v>18956.45</v>
      </c>
      <c r="VB25" s="152">
        <v>11153.29</v>
      </c>
      <c r="VC25" s="152">
        <v>25473.919999999998</v>
      </c>
      <c r="VD25" s="152">
        <v>23615.99</v>
      </c>
      <c r="VE25" s="152">
        <v>26036.69</v>
      </c>
      <c r="VF25" s="152">
        <v>23110.81</v>
      </c>
      <c r="VG25" s="152">
        <v>20947.93</v>
      </c>
      <c r="VH25" s="57">
        <f t="shared" si="215"/>
        <v>703282.0299999998</v>
      </c>
      <c r="VI25" s="57">
        <f t="shared" si="218"/>
        <v>660388.39</v>
      </c>
      <c r="VJ25" s="70">
        <f t="shared" si="216"/>
        <v>698744.31999999995</v>
      </c>
      <c r="VK25" s="70">
        <f t="shared" si="217"/>
        <v>773039.73999999987</v>
      </c>
      <c r="VL25" s="70">
        <f>SUM(GerDiaria[[#This Row],[01/02/2026]:[28/02/2026]])</f>
        <v>831373.54999999981</v>
      </c>
      <c r="VM25" s="70">
        <f>SUM(GerDiaria[[#This Row],[01/03/2026]:[31/03/2026]])</f>
        <v>687641.45000000007</v>
      </c>
      <c r="VN25" s="70">
        <f>SUM(GerDiaria[[#This Row],[01/04/2026]:[30/04/2026]])</f>
        <v>792995.05</v>
      </c>
      <c r="VO25" s="72" t="s">
        <v>1084</v>
      </c>
      <c r="VP25" t="s">
        <v>1085</v>
      </c>
    </row>
    <row r="26" spans="1:588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152"/>
      <c r="UZ26" s="152"/>
      <c r="VA26" s="152"/>
      <c r="VB26" s="152"/>
      <c r="VC26" s="152"/>
      <c r="VD26" s="152"/>
      <c r="VE26" s="152"/>
      <c r="VF26" s="152"/>
      <c r="VG26" s="152"/>
      <c r="VH26" s="57">
        <f t="shared" si="215"/>
        <v>0</v>
      </c>
      <c r="VI26" s="57">
        <f t="shared" si="218"/>
        <v>0</v>
      </c>
      <c r="VJ26" s="70">
        <f t="shared" si="216"/>
        <v>0</v>
      </c>
      <c r="VK26" s="70">
        <f t="shared" si="217"/>
        <v>0</v>
      </c>
      <c r="VL26" s="70">
        <f>SUM(GerDiaria[[#This Row],[01/02/2026]:[04/02/2026]])</f>
        <v>0</v>
      </c>
      <c r="VM26" s="131"/>
      <c r="VN26" s="131"/>
      <c r="VO26" s="72" t="s">
        <v>1088</v>
      </c>
      <c r="VP26" t="s">
        <v>1085</v>
      </c>
    </row>
    <row r="27" spans="1:588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152"/>
      <c r="UZ27" s="152"/>
      <c r="VA27" s="152"/>
      <c r="VB27" s="152"/>
      <c r="VC27" s="152"/>
      <c r="VD27" s="152"/>
      <c r="VE27" s="152"/>
      <c r="VF27" s="152"/>
      <c r="VG27" s="152"/>
      <c r="VH27" s="57">
        <f t="shared" si="215"/>
        <v>0</v>
      </c>
      <c r="VI27" s="57">
        <f t="shared" si="218"/>
        <v>0</v>
      </c>
      <c r="VJ27" s="70">
        <f t="shared" si="216"/>
        <v>0</v>
      </c>
      <c r="VK27" s="70">
        <f t="shared" si="217"/>
        <v>0</v>
      </c>
      <c r="VL27" s="70">
        <f>SUM(GerDiaria[[#This Row],[01/02/2026]:[04/02/2026]])</f>
        <v>0</v>
      </c>
      <c r="VM27" s="131"/>
      <c r="VN27" s="131"/>
      <c r="VO27" s="72" t="s">
        <v>1084</v>
      </c>
      <c r="VP27" t="s">
        <v>1085</v>
      </c>
    </row>
    <row r="28" spans="1:588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152"/>
      <c r="UZ28" s="152"/>
      <c r="VA28" s="152"/>
      <c r="VB28" s="152"/>
      <c r="VC28" s="152"/>
      <c r="VD28" s="152"/>
      <c r="VE28" s="152"/>
      <c r="VF28" s="152"/>
      <c r="VG28" s="152"/>
      <c r="VH28" s="57">
        <f t="shared" si="215"/>
        <v>0</v>
      </c>
      <c r="VI28" s="57">
        <f t="shared" si="218"/>
        <v>0</v>
      </c>
      <c r="VJ28" s="70">
        <f t="shared" si="216"/>
        <v>0</v>
      </c>
      <c r="VK28" s="70">
        <f t="shared" si="217"/>
        <v>0</v>
      </c>
      <c r="VL28" s="70">
        <f>SUM(GerDiaria[[#This Row],[01/02/2026]:[04/02/2026]])</f>
        <v>0</v>
      </c>
      <c r="VM28" s="131"/>
      <c r="VN28" s="131"/>
      <c r="VO28" s="72" t="s">
        <v>1084</v>
      </c>
      <c r="VP28" t="s">
        <v>1085</v>
      </c>
    </row>
    <row r="29" spans="1:588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152"/>
      <c r="UZ29" s="152"/>
      <c r="VA29" s="152"/>
      <c r="VB29" s="152"/>
      <c r="VC29" s="152"/>
      <c r="VD29" s="152"/>
      <c r="VE29" s="152"/>
      <c r="VF29" s="152"/>
      <c r="VG29" s="152"/>
      <c r="VH29" s="55">
        <f t="shared" si="215"/>
        <v>0</v>
      </c>
      <c r="VI29" s="69">
        <f t="shared" si="218"/>
        <v>0</v>
      </c>
      <c r="VJ29" s="70">
        <f t="shared" si="216"/>
        <v>0</v>
      </c>
      <c r="VK29" s="70">
        <f t="shared" si="217"/>
        <v>0</v>
      </c>
      <c r="VL29" s="70">
        <f>SUM(GerDiaria[[#This Row],[01/02/2026]:[04/02/2026]])</f>
        <v>0</v>
      </c>
      <c r="VM29" s="131"/>
      <c r="VN29" s="131"/>
      <c r="VO29" s="72"/>
      <c r="VP29" s="30" t="s">
        <v>1086</v>
      </c>
    </row>
    <row r="30" spans="1:588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152"/>
      <c r="UZ30" s="152"/>
      <c r="VA30" s="152"/>
      <c r="VB30" s="152"/>
      <c r="VC30" s="152"/>
      <c r="VD30" s="152"/>
      <c r="VE30" s="152"/>
      <c r="VF30" s="152"/>
      <c r="VG30" s="152"/>
      <c r="VH30" s="55">
        <f t="shared" si="215"/>
        <v>0</v>
      </c>
      <c r="VI30" s="69">
        <f t="shared" si="218"/>
        <v>0</v>
      </c>
      <c r="VJ30" s="70">
        <f t="shared" si="216"/>
        <v>0</v>
      </c>
      <c r="VK30" s="70">
        <f t="shared" si="217"/>
        <v>0</v>
      </c>
      <c r="VL30" s="70">
        <f>SUM(GerDiaria[[#This Row],[01/02/2026]:[04/02/2026]])</f>
        <v>0</v>
      </c>
      <c r="VM30" s="131"/>
      <c r="VN30" s="131"/>
      <c r="VO30" s="72"/>
      <c r="VP30" s="30" t="s">
        <v>1086</v>
      </c>
    </row>
    <row r="31" spans="1:588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152"/>
      <c r="UZ31" s="152"/>
      <c r="VA31" s="152"/>
      <c r="VB31" s="152"/>
      <c r="VC31" s="152"/>
      <c r="VD31" s="152"/>
      <c r="VE31" s="152"/>
      <c r="VF31" s="152"/>
      <c r="VG31" s="152"/>
      <c r="VH31" s="57">
        <f t="shared" si="215"/>
        <v>0</v>
      </c>
      <c r="VI31" s="70">
        <f t="shared" si="218"/>
        <v>0</v>
      </c>
      <c r="VJ31" s="70">
        <f t="shared" si="216"/>
        <v>0</v>
      </c>
      <c r="VK31" s="70">
        <f t="shared" si="217"/>
        <v>0</v>
      </c>
      <c r="VL31" s="70">
        <f>SUM(GerDiaria[[#This Row],[01/02/2026]:[04/02/2026]])</f>
        <v>0</v>
      </c>
      <c r="VM31" s="131"/>
      <c r="VN31" s="131"/>
      <c r="VO31" s="72" t="s">
        <v>1084</v>
      </c>
      <c r="VP31" t="s">
        <v>1085</v>
      </c>
    </row>
    <row r="32" spans="1:588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152"/>
      <c r="UZ32" s="152"/>
      <c r="VA32" s="152"/>
      <c r="VB32" s="152"/>
      <c r="VC32" s="152"/>
      <c r="VD32" s="152"/>
      <c r="VE32" s="152"/>
      <c r="VF32" s="152"/>
      <c r="VG32" s="152"/>
      <c r="VH32" s="55">
        <f t="shared" si="215"/>
        <v>0</v>
      </c>
      <c r="VI32" s="69">
        <f t="shared" si="218"/>
        <v>0</v>
      </c>
      <c r="VJ32" s="70">
        <f t="shared" si="216"/>
        <v>0</v>
      </c>
      <c r="VK32" s="70">
        <f t="shared" si="217"/>
        <v>0</v>
      </c>
      <c r="VL32" s="70">
        <f>SUM(GerDiaria[[#This Row],[01/02/2026]:[04/02/2026]])</f>
        <v>0</v>
      </c>
      <c r="VM32" s="131"/>
      <c r="VN32" s="131"/>
      <c r="VO32" s="72"/>
      <c r="VP32" s="30" t="s">
        <v>1086</v>
      </c>
    </row>
    <row r="33" spans="1:588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152"/>
      <c r="UZ33" s="152"/>
      <c r="VA33" s="152"/>
      <c r="VB33" s="152"/>
      <c r="VC33" s="152"/>
      <c r="VD33" s="152"/>
      <c r="VE33" s="152"/>
      <c r="VF33" s="152"/>
      <c r="VG33" s="152"/>
      <c r="VH33" s="55">
        <f t="shared" si="215"/>
        <v>0</v>
      </c>
      <c r="VI33" s="69">
        <f t="shared" si="218"/>
        <v>0</v>
      </c>
      <c r="VJ33" s="70">
        <f t="shared" si="216"/>
        <v>0</v>
      </c>
      <c r="VK33" s="70">
        <f t="shared" si="217"/>
        <v>0</v>
      </c>
      <c r="VL33" s="70">
        <f>SUM(GerDiaria[[#This Row],[01/02/2026]:[04/02/2026]])</f>
        <v>0</v>
      </c>
      <c r="VM33" s="131"/>
      <c r="VN33" s="131"/>
      <c r="VO33" s="72"/>
      <c r="VP33" s="30" t="s">
        <v>1086</v>
      </c>
    </row>
    <row r="34" spans="1:588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152"/>
      <c r="UZ34" s="152"/>
      <c r="VA34" s="152"/>
      <c r="VB34" s="152"/>
      <c r="VC34" s="152"/>
      <c r="VD34" s="152"/>
      <c r="VE34" s="152"/>
      <c r="VF34" s="152"/>
      <c r="VG34" s="152"/>
      <c r="VH34" s="55">
        <f t="shared" si="215"/>
        <v>0</v>
      </c>
      <c r="VI34" s="69">
        <f t="shared" si="218"/>
        <v>0</v>
      </c>
      <c r="VJ34" s="70">
        <f t="shared" si="216"/>
        <v>0</v>
      </c>
      <c r="VK34" s="70">
        <f t="shared" si="217"/>
        <v>0</v>
      </c>
      <c r="VL34" s="70">
        <f>SUM(GerDiaria[[#This Row],[01/02/2026]:[04/02/2026]])</f>
        <v>0</v>
      </c>
      <c r="VM34" s="131"/>
      <c r="VN34" s="131"/>
      <c r="VO34" s="72"/>
      <c r="VP34" t="s">
        <v>1085</v>
      </c>
    </row>
    <row r="35" spans="1:588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152"/>
      <c r="UZ35" s="152"/>
      <c r="VA35" s="152"/>
      <c r="VB35" s="152"/>
      <c r="VC35" s="152"/>
      <c r="VD35" s="152"/>
      <c r="VE35" s="152"/>
      <c r="VF35" s="152"/>
      <c r="VG35" s="152"/>
      <c r="VH35" s="57">
        <f t="shared" si="215"/>
        <v>0</v>
      </c>
      <c r="VI35" s="70">
        <f t="shared" si="218"/>
        <v>0</v>
      </c>
      <c r="VJ35" s="70">
        <f t="shared" si="216"/>
        <v>0</v>
      </c>
      <c r="VK35" s="70">
        <f t="shared" si="217"/>
        <v>0</v>
      </c>
      <c r="VL35" s="70">
        <f>SUM(GerDiaria[[#This Row],[01/02/2026]:[04/02/2026]])</f>
        <v>0</v>
      </c>
      <c r="VM35" s="131"/>
      <c r="VN35" s="131"/>
      <c r="VO35" s="72" t="s">
        <v>1084</v>
      </c>
      <c r="VP35" s="30" t="s">
        <v>1086</v>
      </c>
    </row>
    <row r="36" spans="1:588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152"/>
      <c r="UZ36" s="152"/>
      <c r="VA36" s="152"/>
      <c r="VB36" s="152"/>
      <c r="VC36" s="152"/>
      <c r="VD36" s="152"/>
      <c r="VE36" s="152"/>
      <c r="VF36" s="152"/>
      <c r="VG36" s="152"/>
      <c r="VH36" s="57">
        <f t="shared" si="215"/>
        <v>0</v>
      </c>
      <c r="VI36" s="70">
        <f t="shared" si="218"/>
        <v>0</v>
      </c>
      <c r="VJ36" s="70">
        <f t="shared" si="216"/>
        <v>0</v>
      </c>
      <c r="VK36" s="70">
        <f t="shared" si="217"/>
        <v>0</v>
      </c>
      <c r="VL36" s="70">
        <f>SUM(GerDiaria[[#This Row],[01/02/2026]:[04/02/2026]])</f>
        <v>0</v>
      </c>
      <c r="VM36" s="131"/>
      <c r="VN36" s="131"/>
      <c r="VO36" s="72" t="s">
        <v>1084</v>
      </c>
      <c r="VP36" s="30" t="s">
        <v>1086</v>
      </c>
    </row>
    <row r="37" spans="1:588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152"/>
      <c r="UZ37" s="152"/>
      <c r="VA37" s="152"/>
      <c r="VB37" s="152"/>
      <c r="VC37" s="152"/>
      <c r="VD37" s="152"/>
      <c r="VE37" s="152"/>
      <c r="VF37" s="152"/>
      <c r="VG37" s="152"/>
      <c r="VH37" s="57">
        <f t="shared" si="215"/>
        <v>0</v>
      </c>
      <c r="VI37" s="70">
        <f t="shared" si="218"/>
        <v>0</v>
      </c>
      <c r="VJ37" s="70">
        <f t="shared" si="216"/>
        <v>0</v>
      </c>
      <c r="VK37" s="70">
        <f t="shared" si="217"/>
        <v>0</v>
      </c>
      <c r="VL37" s="70">
        <f>SUM(GerDiaria[[#This Row],[01/02/2026]:[04/02/2026]])</f>
        <v>0</v>
      </c>
      <c r="VM37" s="131"/>
      <c r="VN37" s="131"/>
      <c r="VO37" s="72" t="s">
        <v>1084</v>
      </c>
      <c r="VP37" t="s">
        <v>1085</v>
      </c>
    </row>
    <row r="38" spans="1:588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76">
        <v>950</v>
      </c>
      <c r="UZ38" s="76">
        <v>7170</v>
      </c>
      <c r="VA38" s="76">
        <v>8040</v>
      </c>
      <c r="VB38" s="76">
        <v>10260</v>
      </c>
      <c r="VC38" s="76">
        <v>10520</v>
      </c>
      <c r="VD38" s="76">
        <v>9150</v>
      </c>
      <c r="VE38" s="76">
        <v>10160</v>
      </c>
      <c r="VF38" s="76"/>
      <c r="VG38" s="76"/>
      <c r="VH38" s="57">
        <f t="shared" si="215"/>
        <v>0</v>
      </c>
      <c r="VI38" s="70">
        <f t="shared" si="218"/>
        <v>0</v>
      </c>
      <c r="VJ38" s="70">
        <f t="shared" si="216"/>
        <v>0</v>
      </c>
      <c r="VK38" s="70">
        <f t="shared" si="217"/>
        <v>0</v>
      </c>
      <c r="VL38" s="70">
        <f>SUM(GerDiaria[[#This Row],[01/02/2026]:[04/02/2026]])</f>
        <v>64420</v>
      </c>
      <c r="VM38" s="131"/>
      <c r="VN38" s="131"/>
      <c r="VO38" s="72" t="s">
        <v>1084</v>
      </c>
      <c r="VP38" t="s">
        <v>1085</v>
      </c>
    </row>
    <row r="39" spans="1:588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4"/>
      <c r="VG39" s="54"/>
      <c r="VH39" s="57">
        <f t="shared" si="215"/>
        <v>0</v>
      </c>
      <c r="VI39" s="70">
        <f t="shared" si="218"/>
        <v>0</v>
      </c>
      <c r="VJ39" s="70">
        <f t="shared" si="216"/>
        <v>0</v>
      </c>
      <c r="VK39" s="70">
        <f t="shared" si="217"/>
        <v>0</v>
      </c>
      <c r="VL39" s="70">
        <f>SUM(GerDiaria[[#This Row],[01/02/2026]:[04/02/2026]])</f>
        <v>0</v>
      </c>
      <c r="VM39" s="131"/>
      <c r="VN39" s="131"/>
      <c r="VO39" s="72" t="s">
        <v>1084</v>
      </c>
      <c r="VP39" s="30" t="s">
        <v>1086</v>
      </c>
    </row>
    <row r="40" spans="1:588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4"/>
      <c r="VG40" s="54"/>
      <c r="VH40" s="57">
        <f t="shared" si="215"/>
        <v>0</v>
      </c>
      <c r="VI40" s="70">
        <f t="shared" si="218"/>
        <v>0</v>
      </c>
      <c r="VJ40" s="70">
        <f t="shared" si="216"/>
        <v>0</v>
      </c>
      <c r="VK40" s="70">
        <f t="shared" si="217"/>
        <v>0</v>
      </c>
      <c r="VL40" s="70">
        <f>SUM(GerDiaria[[#This Row],[01/02/2026]:[04/02/2026]])</f>
        <v>0</v>
      </c>
      <c r="VM40" s="131"/>
      <c r="VN40" s="131"/>
      <c r="VO40" s="72" t="s">
        <v>1084</v>
      </c>
      <c r="VP40" t="s">
        <v>1085</v>
      </c>
    </row>
    <row r="41" spans="1:588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4"/>
      <c r="VG41" s="54"/>
      <c r="VH41" s="55">
        <f t="shared" si="215"/>
        <v>0</v>
      </c>
      <c r="VI41" s="69">
        <f t="shared" si="218"/>
        <v>0</v>
      </c>
      <c r="VJ41" s="70">
        <f t="shared" si="216"/>
        <v>0</v>
      </c>
      <c r="VK41" s="70">
        <f t="shared" si="217"/>
        <v>0</v>
      </c>
      <c r="VL41" s="70">
        <f>SUM(GerDiaria[[#This Row],[01/02/2026]:[04/02/2026]])</f>
        <v>0</v>
      </c>
      <c r="VM41" s="131"/>
      <c r="VN41" s="131"/>
      <c r="VO41" s="72"/>
      <c r="VP41" t="s">
        <v>1085</v>
      </c>
    </row>
    <row r="42" spans="1:588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92"/>
      <c r="UZ42" s="92"/>
      <c r="VA42" s="92"/>
      <c r="VB42" s="92"/>
      <c r="VC42" s="92"/>
      <c r="VD42" s="92"/>
      <c r="VE42" s="92"/>
      <c r="VF42" s="54"/>
      <c r="VG42" s="54"/>
      <c r="VH42" s="57">
        <f t="shared" si="215"/>
        <v>0</v>
      </c>
      <c r="VI42" s="70">
        <f t="shared" si="218"/>
        <v>0</v>
      </c>
      <c r="VJ42" s="70">
        <f t="shared" si="216"/>
        <v>0</v>
      </c>
      <c r="VK42" s="70">
        <f t="shared" si="217"/>
        <v>0</v>
      </c>
      <c r="VL42" s="70">
        <f>SUM(GerDiaria[[#This Row],[01/02/2026]:[04/02/2026]])</f>
        <v>0</v>
      </c>
      <c r="VM42" s="131"/>
      <c r="VN42" s="131"/>
      <c r="VO42" s="72" t="s">
        <v>1105</v>
      </c>
      <c r="VP42" t="s">
        <v>1085</v>
      </c>
    </row>
    <row r="43" spans="1:588" ht="15.6" x14ac:dyDescent="0.3">
      <c r="A43" s="82"/>
      <c r="B43" s="56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1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1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1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1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  <c r="FJ43" s="50"/>
      <c r="FK43" s="50"/>
      <c r="FL43" s="50"/>
      <c r="FM43" s="50"/>
      <c r="FN43" s="50"/>
      <c r="FO43" s="50"/>
      <c r="FP43" s="50"/>
      <c r="FQ43" s="50"/>
      <c r="FR43" s="50"/>
      <c r="FS43" s="50"/>
      <c r="FT43" s="50"/>
      <c r="FU43" s="50"/>
      <c r="FV43" s="50"/>
      <c r="FW43" s="50"/>
      <c r="FX43" s="50"/>
      <c r="FY43" s="50"/>
      <c r="FZ43" s="50"/>
      <c r="GA43" s="50"/>
      <c r="GB43" s="51"/>
      <c r="GC43" s="50"/>
      <c r="GD43" s="50"/>
      <c r="GE43" s="50"/>
      <c r="GF43" s="50"/>
      <c r="GG43" s="50"/>
      <c r="GH43" s="50"/>
      <c r="GI43" s="50"/>
      <c r="GJ43" s="50"/>
      <c r="GK43" s="50"/>
      <c r="GL43" s="50"/>
      <c r="GM43" s="50"/>
      <c r="GN43" s="50"/>
      <c r="GO43" s="50"/>
      <c r="GP43" s="50"/>
      <c r="GQ43" s="50"/>
      <c r="GR43" s="50"/>
      <c r="GS43" s="50"/>
      <c r="GT43" s="50"/>
      <c r="GU43" s="50"/>
      <c r="GV43" s="50"/>
      <c r="GW43" s="50"/>
      <c r="GX43" s="50"/>
      <c r="GY43" s="50"/>
      <c r="GZ43" s="50"/>
      <c r="HA43" s="50"/>
      <c r="HB43" s="50"/>
      <c r="HC43" s="50"/>
      <c r="HD43" s="50"/>
      <c r="HE43" s="50"/>
      <c r="HF43" s="50"/>
      <c r="HG43" s="52"/>
      <c r="HH43" s="50"/>
      <c r="HI43" s="50"/>
      <c r="HJ43" s="50"/>
      <c r="HK43" s="50"/>
      <c r="HL43" s="50"/>
      <c r="HM43" s="50"/>
      <c r="HN43" s="50"/>
      <c r="HO43" s="50"/>
      <c r="HP43" s="50"/>
      <c r="HQ43" s="50"/>
      <c r="HR43" s="50"/>
      <c r="HS43" s="50"/>
      <c r="HT43" s="50"/>
      <c r="HU43" s="50"/>
      <c r="HV43" s="50"/>
      <c r="HW43" s="50"/>
      <c r="HX43" s="50"/>
      <c r="HY43" s="50"/>
      <c r="HZ43" s="50"/>
      <c r="IA43" s="50"/>
      <c r="IB43" s="50"/>
      <c r="IC43" s="50"/>
      <c r="ID43" s="50"/>
      <c r="IE43" s="50"/>
      <c r="IF43" s="50"/>
      <c r="IG43" s="50"/>
      <c r="IH43" s="50"/>
      <c r="II43" s="50"/>
      <c r="IJ43" s="50"/>
      <c r="IK43" s="50"/>
      <c r="IL43" s="52"/>
      <c r="IM43" s="50"/>
      <c r="IN43" s="50"/>
      <c r="IO43" s="50"/>
      <c r="IP43" s="50"/>
      <c r="IQ43" s="50"/>
      <c r="IR43" s="50"/>
      <c r="IS43" s="50"/>
      <c r="IT43" s="50"/>
      <c r="IU43" s="50"/>
      <c r="IV43" s="50"/>
      <c r="IW43" s="50"/>
      <c r="IX43" s="50"/>
      <c r="IY43" s="50"/>
      <c r="IZ43" s="50"/>
      <c r="JA43" s="50"/>
      <c r="JB43" s="50"/>
      <c r="JC43" s="50"/>
      <c r="JD43" s="50"/>
      <c r="JE43" s="50"/>
      <c r="JF43" s="50"/>
      <c r="JG43" s="50"/>
      <c r="JH43" s="50"/>
      <c r="JI43" s="50"/>
      <c r="JJ43" s="50"/>
      <c r="JK43" s="50"/>
      <c r="JL43" s="50"/>
      <c r="JM43" s="50"/>
      <c r="JN43" s="50"/>
      <c r="JO43" s="50"/>
      <c r="JP43" s="53"/>
      <c r="JQ43" s="53"/>
      <c r="JR43" s="53"/>
      <c r="JS43" s="53"/>
      <c r="JT43" s="53"/>
      <c r="JU43" s="53"/>
      <c r="JV43" s="53"/>
      <c r="JW43" s="53"/>
      <c r="JX43" s="53"/>
      <c r="JY43" s="53"/>
      <c r="JZ43" s="53"/>
      <c r="KA43" s="53"/>
      <c r="KB43" s="53"/>
      <c r="KC43" s="53"/>
      <c r="KD43" s="53"/>
      <c r="KE43" s="53"/>
      <c r="KF43" s="53"/>
      <c r="KG43" s="53"/>
      <c r="KH43" s="53"/>
      <c r="KI43" s="53"/>
      <c r="KJ43" s="53"/>
      <c r="KK43" s="53"/>
      <c r="KL43" s="53"/>
      <c r="KM43" s="53"/>
      <c r="KN43" s="53"/>
      <c r="KO43" s="53"/>
      <c r="KP43" s="53"/>
      <c r="KQ43" s="53"/>
      <c r="KR43" s="53"/>
      <c r="KS43" s="53"/>
      <c r="KT43" s="53"/>
      <c r="KU43" s="53"/>
      <c r="KV43" s="53"/>
      <c r="KW43" s="53"/>
      <c r="KX43" s="53"/>
      <c r="KY43" s="53"/>
      <c r="KZ43" s="53"/>
      <c r="LA43" s="53"/>
      <c r="LB43" s="53"/>
      <c r="LC43" s="53"/>
      <c r="LD43" s="53"/>
      <c r="LE43" s="53"/>
      <c r="LF43" s="53"/>
      <c r="LG43" s="53"/>
      <c r="LH43" s="53"/>
      <c r="LI43" s="53"/>
      <c r="LJ43" s="53"/>
      <c r="LK43" s="53"/>
      <c r="LL43" s="53"/>
      <c r="LM43" s="53"/>
      <c r="LN43" s="53"/>
      <c r="LO43" s="53"/>
      <c r="LP43" s="53"/>
      <c r="LQ43" s="53"/>
      <c r="LR43" s="53"/>
      <c r="LS43" s="53"/>
      <c r="LT43" s="53"/>
      <c r="LU43" s="53"/>
      <c r="LV43" s="53"/>
      <c r="LW43" s="53"/>
      <c r="LX43" s="53"/>
      <c r="LY43" s="54"/>
      <c r="LZ43" s="54"/>
      <c r="MA43" s="54"/>
      <c r="MB43" s="54"/>
      <c r="MC43" s="54"/>
      <c r="MD43" s="54"/>
      <c r="ME43" s="54"/>
      <c r="MF43" s="54"/>
      <c r="MG43" s="54"/>
      <c r="MH43" s="54"/>
      <c r="MI43" s="54"/>
      <c r="MJ43" s="54"/>
      <c r="MK43" s="54"/>
      <c r="ML43" s="54"/>
      <c r="MM43" s="54"/>
      <c r="MN43" s="54"/>
      <c r="MO43" s="54"/>
      <c r="MP43" s="54"/>
      <c r="MQ43" s="54"/>
      <c r="MR43" s="54"/>
      <c r="MS43" s="54"/>
      <c r="MT43" s="54"/>
      <c r="MU43" s="54"/>
      <c r="MV43" s="54"/>
      <c r="MW43" s="54"/>
      <c r="MX43" s="54"/>
      <c r="MY43" s="54"/>
      <c r="MZ43" s="54"/>
      <c r="NA43" s="54"/>
      <c r="NB43" s="54"/>
      <c r="NC43" s="54"/>
      <c r="ND43" s="54"/>
      <c r="NE43" s="54"/>
      <c r="NF43" s="54"/>
      <c r="NG43" s="54"/>
      <c r="NH43" s="54"/>
      <c r="NI43" s="54"/>
      <c r="NJ43" s="54"/>
      <c r="NK43" s="54"/>
      <c r="NL43" s="54"/>
      <c r="NM43" s="54"/>
      <c r="NN43" s="54"/>
      <c r="NO43" s="54"/>
      <c r="NP43" s="54"/>
      <c r="NQ43" s="54"/>
      <c r="NR43" s="54"/>
      <c r="NS43" s="54"/>
      <c r="NT43" s="54"/>
      <c r="NU43" s="54"/>
      <c r="NV43" s="54"/>
      <c r="NW43" s="54"/>
      <c r="NX43" s="54"/>
      <c r="NY43" s="54"/>
      <c r="NZ43" s="54"/>
      <c r="OA43" s="54"/>
      <c r="OB43" s="54"/>
      <c r="OC43" s="54"/>
      <c r="OD43" s="54"/>
      <c r="OE43" s="54"/>
      <c r="OF43" s="54"/>
      <c r="OG43" s="54"/>
      <c r="OH43" s="83"/>
      <c r="OI43" s="54"/>
      <c r="OJ43" s="54"/>
      <c r="OK43" s="54"/>
      <c r="OL43" s="54"/>
      <c r="OM43" s="54"/>
      <c r="ON43" s="54"/>
      <c r="OO43" s="54"/>
      <c r="OP43" s="54"/>
      <c r="OQ43" s="54"/>
      <c r="OR43" s="54"/>
      <c r="OS43" s="54"/>
      <c r="OT43" s="54"/>
      <c r="OU43" s="54"/>
      <c r="OV43" s="54"/>
      <c r="OW43" s="54"/>
      <c r="OX43" s="54"/>
      <c r="OY43" s="54"/>
      <c r="OZ43" s="54"/>
      <c r="PA43" s="54"/>
      <c r="PB43" s="54"/>
      <c r="PC43" s="54"/>
      <c r="PD43" s="54"/>
      <c r="PE43" s="54"/>
      <c r="PF43" s="54"/>
      <c r="PG43" s="54"/>
      <c r="PH43" s="54"/>
      <c r="PI43" s="54"/>
      <c r="PJ43" s="54"/>
      <c r="PK43" s="54"/>
      <c r="PL43" s="54"/>
      <c r="PM43" s="54"/>
      <c r="PN43" s="54"/>
      <c r="PO43" s="54"/>
      <c r="PP43" s="54"/>
      <c r="PQ43" s="54"/>
      <c r="PR43" s="54"/>
      <c r="PS43" s="54"/>
      <c r="PT43" s="54"/>
      <c r="PU43" s="54"/>
      <c r="PV43" s="54"/>
      <c r="PW43" s="54"/>
      <c r="PX43" s="54"/>
      <c r="PY43" s="54"/>
      <c r="PZ43" s="54"/>
      <c r="QA43" s="54"/>
      <c r="QB43" s="54"/>
      <c r="QC43" s="54"/>
      <c r="QD43" s="54"/>
      <c r="QE43" s="54"/>
      <c r="QF43" s="54"/>
      <c r="QG43" s="54"/>
      <c r="QH43" s="54"/>
      <c r="QI43" s="54"/>
      <c r="QJ43" s="54"/>
      <c r="QK43" s="54"/>
      <c r="QL43" s="54"/>
      <c r="QM43" s="54"/>
      <c r="QN43" s="54"/>
      <c r="QO43" s="54"/>
      <c r="QP43" s="54"/>
      <c r="QQ43" s="54"/>
      <c r="QR43" s="54"/>
      <c r="QS43" s="54"/>
      <c r="QT43" s="54"/>
      <c r="QU43" s="54"/>
      <c r="QV43" s="54"/>
      <c r="QW43" s="54"/>
      <c r="QX43" s="54"/>
      <c r="QY43" s="54"/>
      <c r="QZ43" s="54"/>
      <c r="RA43" s="54"/>
      <c r="RB43" s="54"/>
      <c r="RC43" s="54"/>
      <c r="RD43" s="54"/>
      <c r="RE43" s="54"/>
      <c r="RF43" s="54"/>
      <c r="RG43" s="54"/>
      <c r="RH43" s="54"/>
      <c r="RI43" s="54"/>
      <c r="RJ43" s="54"/>
      <c r="RK43" s="54"/>
      <c r="RL43" s="54"/>
      <c r="RM43" s="54"/>
      <c r="RN43" s="54"/>
      <c r="RO43" s="54"/>
      <c r="RP43" s="54"/>
      <c r="RQ43" s="54"/>
      <c r="RR43" s="54"/>
      <c r="RS43" s="54"/>
      <c r="RT43" s="54"/>
      <c r="RU43" s="54"/>
      <c r="RV43" s="54"/>
      <c r="RW43" s="54"/>
      <c r="RX43" s="54"/>
      <c r="RY43" s="54"/>
      <c r="RZ43" s="54"/>
      <c r="SA43" s="54"/>
      <c r="SB43" s="54"/>
      <c r="SC43" s="54"/>
      <c r="SD43" s="54"/>
      <c r="SE43" s="54"/>
      <c r="SF43" s="54"/>
      <c r="SG43" s="54"/>
      <c r="SH43" s="54"/>
      <c r="SI43" s="54"/>
      <c r="SJ43" s="54"/>
      <c r="SK43" s="54"/>
      <c r="SL43" s="54"/>
      <c r="SM43" s="54"/>
      <c r="SN43" s="54"/>
      <c r="SO43" s="54"/>
      <c r="SP43" s="54"/>
      <c r="SQ43" s="54"/>
      <c r="SR43" s="54"/>
      <c r="SS43" s="54"/>
      <c r="ST43" s="54"/>
      <c r="SU43" s="54"/>
      <c r="SV43" s="54"/>
      <c r="SW43" s="54"/>
      <c r="SX43" s="54"/>
      <c r="SY43" s="54"/>
      <c r="SZ43" s="54"/>
      <c r="TA43" s="54"/>
      <c r="TB43" s="54"/>
      <c r="TC43" s="54"/>
      <c r="TD43" s="54"/>
      <c r="TE43" s="54"/>
      <c r="TF43" s="54"/>
      <c r="TG43" s="54"/>
      <c r="TH43" s="54"/>
      <c r="TI43" s="54"/>
      <c r="TJ43" s="54"/>
      <c r="TK43" s="54"/>
      <c r="TL43" s="54"/>
      <c r="TM43" s="54"/>
      <c r="TN43" s="54"/>
      <c r="TO43" s="54"/>
      <c r="TP43" s="54"/>
      <c r="TQ43" s="54"/>
      <c r="TR43" s="54"/>
      <c r="TS43" s="54"/>
      <c r="TT43" s="54"/>
      <c r="TU43" s="54"/>
      <c r="TV43" s="54"/>
      <c r="TW43" s="54"/>
      <c r="TX43" s="54"/>
      <c r="TY43" s="54"/>
      <c r="TZ43" s="54"/>
      <c r="UA43" s="54"/>
      <c r="UB43" s="54"/>
      <c r="UC43" s="54"/>
      <c r="UD43" s="54"/>
      <c r="UE43" s="54"/>
      <c r="UF43" s="54"/>
      <c r="UG43" s="54"/>
      <c r="UH43" s="54"/>
      <c r="UI43" s="54"/>
      <c r="UJ43" s="54"/>
      <c r="UK43" s="54"/>
      <c r="UL43" s="54"/>
      <c r="UM43" s="54"/>
      <c r="UN43" s="54"/>
      <c r="UO43" s="54"/>
      <c r="UP43" s="54"/>
      <c r="UQ43" s="54"/>
      <c r="UR43" s="54"/>
      <c r="US43" s="54"/>
      <c r="UT43" s="54"/>
      <c r="UU43" s="54"/>
      <c r="UV43" s="54"/>
      <c r="UW43" s="54"/>
      <c r="UX43" s="54"/>
      <c r="UY43" s="54"/>
      <c r="UZ43" s="54"/>
      <c r="VA43" s="54"/>
      <c r="VB43" s="54"/>
      <c r="VC43" s="54"/>
      <c r="VD43" s="54"/>
      <c r="VE43" s="54"/>
      <c r="VF43" s="92"/>
      <c r="VG43" s="92"/>
    </row>
    <row r="44" spans="1:588" x14ac:dyDescent="0.3">
      <c r="VH44" s="132"/>
      <c r="VI44" s="132"/>
      <c r="VJ44" s="132"/>
    </row>
    <row r="45" spans="1:588" x14ac:dyDescent="0.3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  <c r="UU45" s="132"/>
      <c r="UV45" s="132"/>
      <c r="UW45" s="132"/>
      <c r="UX45" s="132"/>
      <c r="UY45" s="132"/>
      <c r="UZ45" s="132"/>
      <c r="VA45" s="132"/>
      <c r="VB45" s="132"/>
      <c r="VC45" s="132"/>
      <c r="VD45" s="132"/>
      <c r="VE45" s="132"/>
      <c r="VF45" s="132"/>
      <c r="VG45" s="132"/>
    </row>
    <row r="46" spans="1:588" x14ac:dyDescent="0.3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  <c r="VH46" s="132"/>
      <c r="VI46" s="132"/>
      <c r="VJ46" s="132"/>
      <c r="VK46" s="132"/>
    </row>
    <row r="47" spans="1:588" x14ac:dyDescent="0.3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  <c r="UY47" s="132"/>
      <c r="UZ47" s="132"/>
      <c r="VA47" s="132"/>
      <c r="VB47" s="132"/>
      <c r="VC47" s="132"/>
      <c r="VD47" s="132"/>
      <c r="VE47" s="132"/>
      <c r="VF47" s="132"/>
      <c r="VG47" s="132"/>
    </row>
    <row r="48" spans="1:588" x14ac:dyDescent="0.3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  <c r="UR48" s="132"/>
      <c r="US48" s="132"/>
      <c r="UT48" s="132"/>
      <c r="UU48" s="132"/>
      <c r="UV48" s="132"/>
      <c r="UW48" s="132"/>
      <c r="UX48" s="132"/>
      <c r="UY48" s="132"/>
      <c r="UZ48" s="132"/>
      <c r="VA48" s="132"/>
      <c r="VB48" s="132"/>
      <c r="VC48" s="132"/>
      <c r="VD48" s="132"/>
      <c r="VE48" s="132"/>
      <c r="VF48" s="132"/>
      <c r="VG48" s="132"/>
    </row>
    <row r="49" spans="389:582" x14ac:dyDescent="0.3">
      <c r="NY49" s="81"/>
      <c r="QX49" s="132"/>
      <c r="RT49" s="154"/>
      <c r="SB49" s="39">
        <v>373.6</v>
      </c>
      <c r="SC49" s="39">
        <v>77.5</v>
      </c>
      <c r="SG49" s="132"/>
      <c r="ST49" s="132"/>
      <c r="VH49" s="132"/>
      <c r="VI49" s="132"/>
      <c r="VJ49" s="132"/>
    </row>
    <row r="50" spans="389:582" x14ac:dyDescent="0.3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  <c r="UY50" s="132"/>
      <c r="UZ50" s="132"/>
      <c r="VA50" s="132"/>
      <c r="VB50" s="132"/>
      <c r="VC50" s="132"/>
      <c r="VD50" s="132"/>
      <c r="VE50" s="132"/>
      <c r="VF50" s="132"/>
      <c r="VG50" s="132"/>
    </row>
    <row r="51" spans="389:582" x14ac:dyDescent="0.3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  <c r="UR51" s="132"/>
      <c r="US51" s="132"/>
      <c r="UT51" s="132"/>
      <c r="UU51" s="132"/>
      <c r="UV51" s="132"/>
      <c r="UW51" s="132"/>
      <c r="UX51" s="132"/>
      <c r="UY51" s="132"/>
      <c r="UZ51" s="132"/>
      <c r="VA51" s="132"/>
      <c r="VB51" s="132"/>
      <c r="VC51" s="132"/>
      <c r="VD51" s="132"/>
      <c r="VE51" s="132"/>
      <c r="VF51" s="132"/>
      <c r="VG51" s="132"/>
    </row>
    <row r="52" spans="389:582" x14ac:dyDescent="0.3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82" x14ac:dyDescent="0.3">
      <c r="NY53" s="81"/>
      <c r="QX53" s="132"/>
      <c r="RT53" s="154"/>
      <c r="SB53" s="39">
        <v>362.6</v>
      </c>
      <c r="SC53" s="39">
        <v>82.6</v>
      </c>
      <c r="ST53" s="132"/>
    </row>
    <row r="54" spans="389:582" x14ac:dyDescent="0.3">
      <c r="NY54" s="81"/>
      <c r="QX54" s="132"/>
      <c r="RT54" s="154"/>
      <c r="SB54" s="39">
        <v>396.8</v>
      </c>
      <c r="SC54" s="39">
        <v>82</v>
      </c>
      <c r="ST54" s="132"/>
    </row>
    <row r="55" spans="389:582" x14ac:dyDescent="0.3">
      <c r="QX55" s="132"/>
      <c r="RT55" s="154"/>
      <c r="SB55" s="39">
        <v>398.5</v>
      </c>
      <c r="SC55" s="39">
        <v>78.400000000000006</v>
      </c>
      <c r="ST55" s="132"/>
    </row>
    <row r="56" spans="389:582" x14ac:dyDescent="0.3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82" x14ac:dyDescent="0.3">
      <c r="QX57" s="132"/>
      <c r="SB57" s="39"/>
      <c r="SC57" s="39"/>
      <c r="ST57" s="132"/>
    </row>
    <row r="58" spans="389:582" x14ac:dyDescent="0.3">
      <c r="SB58" s="39"/>
      <c r="SC58" s="39"/>
      <c r="ST58" s="132"/>
    </row>
    <row r="59" spans="389:582" x14ac:dyDescent="0.3">
      <c r="SC59" s="39"/>
      <c r="SM59" s="132"/>
      <c r="SN59" s="132"/>
      <c r="SO59" s="132"/>
    </row>
    <row r="60" spans="389:582" x14ac:dyDescent="0.3">
      <c r="SC60" s="39"/>
      <c r="SL60" s="132"/>
    </row>
    <row r="61" spans="389:582" x14ac:dyDescent="0.3">
      <c r="SC61" s="39"/>
      <c r="SM61" s="132"/>
      <c r="SN61" s="132"/>
      <c r="SO61" s="132"/>
    </row>
    <row r="62" spans="389:582" x14ac:dyDescent="0.3">
      <c r="SC62" s="39"/>
      <c r="SM62" s="132"/>
    </row>
    <row r="63" spans="389:582" x14ac:dyDescent="0.3">
      <c r="SC63" s="39"/>
      <c r="SM63" s="132"/>
    </row>
    <row r="64" spans="389:582" x14ac:dyDescent="0.3">
      <c r="SC64" s="39"/>
      <c r="SM64" s="132"/>
      <c r="SN64" s="132"/>
      <c r="SO64" s="132"/>
    </row>
    <row r="65" spans="497:509" x14ac:dyDescent="0.3">
      <c r="SC65" s="39"/>
      <c r="SM65" s="132"/>
      <c r="SN65" s="132"/>
      <c r="SO65" s="132"/>
    </row>
    <row r="66" spans="497:509" x14ac:dyDescent="0.3">
      <c r="SM66" s="132"/>
    </row>
    <row r="67" spans="497:509" x14ac:dyDescent="0.3">
      <c r="SM67" s="132"/>
    </row>
    <row r="68" spans="497:509" x14ac:dyDescent="0.3">
      <c r="SM68" s="132"/>
    </row>
    <row r="69" spans="497:509" x14ac:dyDescent="0.3">
      <c r="SM69" s="132"/>
    </row>
    <row r="70" spans="497:509" x14ac:dyDescent="0.3">
      <c r="SM70" s="132"/>
    </row>
    <row r="71" spans="497:509" x14ac:dyDescent="0.3">
      <c r="SM71" s="132"/>
    </row>
    <row r="72" spans="497:509" x14ac:dyDescent="0.3">
      <c r="SM72" s="132"/>
    </row>
    <row r="73" spans="497:509" x14ac:dyDescent="0.3">
      <c r="SM73" s="132"/>
    </row>
  </sheetData>
  <phoneticPr fontId="6" type="noConversion"/>
  <conditionalFormatting sqref="OI3:OI37 OI39:OI43">
    <cfRule type="duplicateValues" dxfId="4" priority="3"/>
  </conditionalFormatting>
  <conditionalFormatting sqref="VH3:VN42">
    <cfRule type="cellIs" dxfId="3" priority="4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Q65"/>
  <sheetViews>
    <sheetView showGridLines="0" tabSelected="1" zoomScale="85" zoomScaleNormal="85" workbookViewId="0">
      <pane xSplit="2" ySplit="2" topLeftCell="UV10" activePane="bottomRight" state="frozen"/>
      <selection pane="topRight" activeCell="B50" sqref="B50"/>
      <selection pane="bottomLeft" activeCell="B50" sqref="B50"/>
      <selection pane="bottomRight" activeCell="VE25" sqref="VE25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79" width="16.33203125" style="46" customWidth="1"/>
    <col min="580" max="581" width="16.33203125" bestFit="1" customWidth="1"/>
    <col min="582" max="587" width="12.44140625" customWidth="1"/>
    <col min="588" max="588" width="79.109375" style="67" customWidth="1"/>
    <col min="589" max="589" width="16.5546875" style="1" customWidth="1"/>
    <col min="590" max="596" width="11.109375" bestFit="1" customWidth="1"/>
  </cols>
  <sheetData>
    <row r="1" spans="1:589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9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86" t="s">
        <v>1532</v>
      </c>
      <c r="VG2" s="86" t="s">
        <v>1531</v>
      </c>
      <c r="VH2" s="48">
        <v>45931</v>
      </c>
      <c r="VI2" s="68">
        <v>45962</v>
      </c>
      <c r="VJ2" s="68">
        <v>45992</v>
      </c>
      <c r="VK2" s="68">
        <v>45658</v>
      </c>
      <c r="VL2" s="130">
        <v>45689</v>
      </c>
      <c r="VM2" s="130">
        <v>45717</v>
      </c>
      <c r="VN2" s="130">
        <v>45748</v>
      </c>
      <c r="VO2" s="130">
        <v>45778</v>
      </c>
      <c r="VP2" s="72"/>
    </row>
    <row r="3" spans="1:589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148">
        <v>4.3328188681401123</v>
      </c>
      <c r="UZ3" s="148">
        <v>4.9619831563261547</v>
      </c>
      <c r="VA3" s="148">
        <v>3.0754155672566528</v>
      </c>
      <c r="VB3" s="148">
        <v>7.0453124820614086</v>
      </c>
      <c r="VC3" s="148">
        <v>7.1722577740360363</v>
      </c>
      <c r="VD3" s="148">
        <v>7.1979358093620682</v>
      </c>
      <c r="VE3" s="148">
        <v>6.2276128570748988</v>
      </c>
      <c r="VF3" s="148">
        <v>3.4732427543199669</v>
      </c>
      <c r="VG3" s="148">
        <v>6.9356661746461556</v>
      </c>
      <c r="VH3" s="57">
        <f>SUM(JP3:KT3)</f>
        <v>202.22</v>
      </c>
      <c r="VI3" s="70">
        <f t="shared" ref="VI3:VI25" si="6">SUM(KU3:LX3)</f>
        <v>102.51</v>
      </c>
      <c r="VJ3" s="70">
        <f t="shared" ref="VJ3:VJ42" si="7">SUM(LY3:NC3)</f>
        <v>0</v>
      </c>
      <c r="VK3" s="70">
        <f t="shared" ref="VK3:VK42" si="8">SUM(ND3:OG3)</f>
        <v>59.94400000000001</v>
      </c>
      <c r="VL3" s="70">
        <f>SUM(IrradDiaria[[#This Row],[01/02/2026]:[28/02/2026]])</f>
        <v>118.28999999999999</v>
      </c>
      <c r="VM3" s="70">
        <f>SUM(IrradDiaria[[#This Row],[01/03/2026]:[31/03/2026]])</f>
        <v>114.47007707769059</v>
      </c>
      <c r="VN3" s="70">
        <f>SUM(IrradDiaria[[#This Row],[01/04/2026]:[30/04/2026]])</f>
        <v>168.715</v>
      </c>
      <c r="VO3" s="70">
        <f>SUM(IrradDiaria[[#This Row],[01/05/2026]:[08/05/2026]])</f>
        <v>57.678468441123293</v>
      </c>
      <c r="VP3" s="73" t="s">
        <v>1107</v>
      </c>
      <c r="VQ3" s="1" t="s">
        <v>1085</v>
      </c>
    </row>
    <row r="4" spans="1:589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76">
        <v>4.3328188681401123</v>
      </c>
      <c r="UZ4" s="76">
        <v>4.9619831563261547</v>
      </c>
      <c r="VA4" s="76">
        <v>3.0754155672566528</v>
      </c>
      <c r="VB4" s="76">
        <v>7.0453124820614086</v>
      </c>
      <c r="VC4" s="76">
        <v>7.1722577740360363</v>
      </c>
      <c r="VD4" s="76">
        <v>7.1979358093620682</v>
      </c>
      <c r="VE4" s="76">
        <v>6.2276128570748988</v>
      </c>
      <c r="VF4" s="76">
        <v>3.4732427543199669</v>
      </c>
      <c r="VG4" s="76">
        <v>6.9356661746461556</v>
      </c>
      <c r="VH4" s="57">
        <f>SUM(JP4:KT4)</f>
        <v>202.22</v>
      </c>
      <c r="VI4" s="70">
        <f t="shared" si="6"/>
        <v>102.51</v>
      </c>
      <c r="VJ4" s="70">
        <f t="shared" si="7"/>
        <v>0</v>
      </c>
      <c r="VK4" s="70">
        <f t="shared" si="8"/>
        <v>59.94400000000001</v>
      </c>
      <c r="VL4" s="70">
        <f>SUM(IrradDiaria[[#This Row],[01/02/2026]:[28/02/2026]])</f>
        <v>118.297</v>
      </c>
      <c r="VM4" s="70">
        <f>SUM(IrradDiaria[[#This Row],[01/03/2026]:[31/03/2026]])</f>
        <v>114.47007707769059</v>
      </c>
      <c r="VN4" s="70">
        <f>SUM(IrradDiaria[[#This Row],[01/04/2026]:[30/04/2026]])</f>
        <v>168.81800000000007</v>
      </c>
      <c r="VO4" s="70">
        <f>SUM(IrradDiaria[[#This Row],[01/05/2026]:[08/05/2026]])</f>
        <v>57.678468441123293</v>
      </c>
      <c r="VP4" s="73" t="s">
        <v>1107</v>
      </c>
      <c r="VQ4" s="74" t="s">
        <v>1086</v>
      </c>
    </row>
    <row r="5" spans="1:589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</v>
      </c>
      <c r="UW5" s="76">
        <v>6.74</v>
      </c>
      <c r="UX5" s="76">
        <v>6.47</v>
      </c>
      <c r="UY5" s="76">
        <v>4.8600000000000003</v>
      </c>
      <c r="UZ5" s="76">
        <v>0.99</v>
      </c>
      <c r="VA5" s="76">
        <v>2.66</v>
      </c>
      <c r="VB5" s="76">
        <v>5.39</v>
      </c>
      <c r="VC5" s="76">
        <v>5.32</v>
      </c>
      <c r="VD5" s="76">
        <v>6.72</v>
      </c>
      <c r="VE5" s="76">
        <v>5.61</v>
      </c>
      <c r="VF5" s="76">
        <v>6.46</v>
      </c>
      <c r="VG5" s="76">
        <v>5.39</v>
      </c>
      <c r="VH5" s="57">
        <f>SUM(JP5:KT5)</f>
        <v>191.56999999999996</v>
      </c>
      <c r="VI5" s="70">
        <f t="shared" si="6"/>
        <v>214.59</v>
      </c>
      <c r="VJ5" s="70">
        <f t="shared" si="7"/>
        <v>231.12000000000003</v>
      </c>
      <c r="VK5" s="70">
        <f t="shared" si="8"/>
        <v>195.37424499999949</v>
      </c>
      <c r="VL5" s="70">
        <f>SUM(IrradDiaria[[#This Row],[01/02/2026]:[28/02/2026]])</f>
        <v>166.41600000000003</v>
      </c>
      <c r="VM5" s="70">
        <f>SUM(IrradDiaria[[#This Row],[01/03/2026]:[31/03/2026]])</f>
        <v>194.05599999999998</v>
      </c>
      <c r="VN5" s="70">
        <f>SUM(IrradDiaria[[#This Row],[01/04/2026]:[30/04/2026]])</f>
        <v>179.83700000000002</v>
      </c>
      <c r="VO5" s="70">
        <f>SUM(IrradDiaria[[#This Row],[01/05/2026]:[08/05/2026]])</f>
        <v>45.785892640416826</v>
      </c>
      <c r="VP5" s="73" t="s">
        <v>1108</v>
      </c>
      <c r="VQ5" s="74" t="s">
        <v>1086</v>
      </c>
    </row>
    <row r="6" spans="1:589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6.56</v>
      </c>
      <c r="UW6" s="76">
        <v>6.45</v>
      </c>
      <c r="UX6" s="76">
        <v>4</v>
      </c>
      <c r="UY6" s="76">
        <v>3.44</v>
      </c>
      <c r="UZ6" s="76">
        <v>0.98</v>
      </c>
      <c r="VA6" s="76">
        <v>2.6</v>
      </c>
      <c r="VB6" s="76">
        <v>6.64</v>
      </c>
      <c r="VC6" s="76">
        <v>6.63</v>
      </c>
      <c r="VD6" s="76">
        <v>6.63</v>
      </c>
      <c r="VE6" s="76">
        <v>4.16</v>
      </c>
      <c r="VF6" s="76">
        <v>5.35</v>
      </c>
      <c r="VG6" s="76">
        <v>6.92</v>
      </c>
      <c r="VH6" s="57">
        <f>SUM(JP6:KT6)</f>
        <v>183.51</v>
      </c>
      <c r="VI6" s="70">
        <f t="shared" si="6"/>
        <v>232.25</v>
      </c>
      <c r="VJ6" s="70">
        <f t="shared" si="7"/>
        <v>247.49170349999994</v>
      </c>
      <c r="VK6" s="70">
        <f t="shared" si="8"/>
        <v>224.89246633333329</v>
      </c>
      <c r="VL6" s="70">
        <f>SUM(IrradDiaria[[#This Row],[01/02/2026]:[28/02/2026]])</f>
        <v>185.32900000000001</v>
      </c>
      <c r="VM6" s="70">
        <f>SUM(IrradDiaria[[#This Row],[01/03/2026]:[31/03/2026]])</f>
        <v>219.82723491131208</v>
      </c>
      <c r="VN6" s="70">
        <f>SUM(IrradDiaria[[#This Row],[01/04/2026]:[30/04/2026]])</f>
        <v>184.637</v>
      </c>
      <c r="VO6" s="70">
        <f>SUM(IrradDiaria[[#This Row],[01/05/2026]:[08/05/2026]])</f>
        <v>42.968285952811435</v>
      </c>
      <c r="VP6" s="73" t="s">
        <v>1109</v>
      </c>
      <c r="VQ6" s="1" t="s">
        <v>1085</v>
      </c>
    </row>
    <row r="7" spans="1:589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6.56</v>
      </c>
      <c r="UW7" s="76">
        <v>6.45</v>
      </c>
      <c r="UX7" s="76">
        <v>4</v>
      </c>
      <c r="UY7" s="76">
        <v>3.44</v>
      </c>
      <c r="UZ7" s="76">
        <v>0.98</v>
      </c>
      <c r="VA7" s="76">
        <v>2.6</v>
      </c>
      <c r="VB7" s="76">
        <v>6.64</v>
      </c>
      <c r="VC7" s="76">
        <v>6.63</v>
      </c>
      <c r="VD7" s="76">
        <v>6.63</v>
      </c>
      <c r="VE7" s="76">
        <v>4.16</v>
      </c>
      <c r="VF7" s="76">
        <v>5.35</v>
      </c>
      <c r="VG7" s="76">
        <v>6.92</v>
      </c>
      <c r="VH7" s="57">
        <f>SUM(JP7:KT7)</f>
        <v>183.51</v>
      </c>
      <c r="VI7" s="70">
        <f t="shared" si="6"/>
        <v>232.25</v>
      </c>
      <c r="VJ7" s="70">
        <f t="shared" si="7"/>
        <v>247.49170349999994</v>
      </c>
      <c r="VK7" s="70">
        <f t="shared" si="8"/>
        <v>224.93846633333325</v>
      </c>
      <c r="VL7" s="70">
        <f>SUM(IrradDiaria[[#This Row],[01/02/2026]:[28/02/2026]])</f>
        <v>185.07699999999997</v>
      </c>
      <c r="VM7" s="70">
        <f>SUM(IrradDiaria[[#This Row],[01/03/2026]:[31/03/2026]])</f>
        <v>219.25923491131209</v>
      </c>
      <c r="VN7" s="70">
        <f>SUM(IrradDiaria[[#This Row],[01/04/2026]:[30/04/2026]])</f>
        <v>184.93700000000001</v>
      </c>
      <c r="VO7" s="70">
        <f>SUM(IrradDiaria[[#This Row],[01/05/2026]:[08/05/2026]])</f>
        <v>42.968285952811435</v>
      </c>
      <c r="VP7" s="73" t="s">
        <v>1110</v>
      </c>
      <c r="VQ7" s="74" t="s">
        <v>1086</v>
      </c>
    </row>
    <row r="8" spans="1:589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76">
        <v>4.4800000000000004</v>
      </c>
      <c r="UZ8" s="76">
        <v>0.43</v>
      </c>
      <c r="VA8" s="76">
        <v>0.55000000000000004</v>
      </c>
      <c r="VB8" s="76">
        <v>4.28</v>
      </c>
      <c r="VC8" s="76">
        <v>4.95</v>
      </c>
      <c r="VD8" s="76">
        <v>5.0199999999999996</v>
      </c>
      <c r="VE8" s="76">
        <v>4.2</v>
      </c>
      <c r="VF8" s="76">
        <v>3.18</v>
      </c>
      <c r="VG8" s="76">
        <v>5.18</v>
      </c>
      <c r="VH8" s="57">
        <f>SUM(JQ8:KT8)</f>
        <v>201.41000000000005</v>
      </c>
      <c r="VI8" s="70">
        <f t="shared" si="6"/>
        <v>46.5</v>
      </c>
      <c r="VJ8" s="70">
        <f t="shared" si="7"/>
        <v>0</v>
      </c>
      <c r="VK8" s="70">
        <f t="shared" si="8"/>
        <v>0</v>
      </c>
      <c r="VL8" s="70">
        <f>SUM(IrradDiaria[[#This Row],[01/02/2026]:[28/02/2026]])</f>
        <v>0</v>
      </c>
      <c r="VM8" s="70">
        <f>SUM(IrradDiaria[[#This Row],[01/03/2026]:[31/03/2026]])</f>
        <v>202.78599999999997</v>
      </c>
      <c r="VN8" s="70">
        <f>SUM(IrradDiaria[[#This Row],[01/04/2026]:[30/04/2026]])</f>
        <v>172.40540166666662</v>
      </c>
      <c r="VO8" s="70">
        <f>SUM(IrradDiaria[[#This Row],[01/05/2026]:[08/05/2026]])</f>
        <v>50.266968361643606</v>
      </c>
      <c r="VP8" s="72" t="s">
        <v>1084</v>
      </c>
      <c r="VQ8" s="1" t="s">
        <v>1085</v>
      </c>
    </row>
    <row r="9" spans="1:589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76">
        <v>4.4800000000000004</v>
      </c>
      <c r="UZ9" s="76">
        <v>0.43</v>
      </c>
      <c r="VA9" s="76">
        <v>0.55000000000000004</v>
      </c>
      <c r="VB9" s="76">
        <v>4.28</v>
      </c>
      <c r="VC9" s="76">
        <v>4.95</v>
      </c>
      <c r="VD9" s="76">
        <v>5.0199999999999996</v>
      </c>
      <c r="VE9" s="76">
        <v>4.2</v>
      </c>
      <c r="VF9" s="76">
        <v>3.18</v>
      </c>
      <c r="VG9" s="76">
        <v>5.18</v>
      </c>
      <c r="VH9" s="57">
        <f>SUM(JP9:KT9)</f>
        <v>209.53000000000006</v>
      </c>
      <c r="VI9" s="70">
        <f t="shared" si="6"/>
        <v>46.5</v>
      </c>
      <c r="VJ9" s="70">
        <f t="shared" si="7"/>
        <v>0</v>
      </c>
      <c r="VK9" s="70">
        <f t="shared" si="8"/>
        <v>0</v>
      </c>
      <c r="VL9" s="70">
        <f>SUM(IrradDiaria[[#This Row],[01/02/2026]:[28/02/2026]])</f>
        <v>0</v>
      </c>
      <c r="VM9" s="70">
        <f>SUM(IrradDiaria[[#This Row],[01/03/2026]:[31/03/2026]])</f>
        <v>202.78599999999997</v>
      </c>
      <c r="VN9" s="70">
        <f>SUM(IrradDiaria[[#This Row],[01/04/2026]:[30/04/2026]])</f>
        <v>172.04140166666662</v>
      </c>
      <c r="VO9" s="70">
        <f>SUM(IrradDiaria[[#This Row],[01/05/2026]:[08/05/2026]])</f>
        <v>50.266968361643606</v>
      </c>
      <c r="VP9" s="73" t="s">
        <v>1111</v>
      </c>
      <c r="VQ9" s="1" t="s">
        <v>1085</v>
      </c>
    </row>
    <row r="10" spans="1:589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</v>
      </c>
      <c r="UW10" s="76">
        <v>6.89</v>
      </c>
      <c r="UX10" s="76">
        <v>5.42</v>
      </c>
      <c r="UY10" s="76">
        <v>3.23</v>
      </c>
      <c r="UZ10" s="76">
        <v>1.1200000000000001</v>
      </c>
      <c r="VA10" s="76">
        <v>2.48</v>
      </c>
      <c r="VB10" s="76">
        <v>6.94</v>
      </c>
      <c r="VC10" s="76">
        <v>6.96</v>
      </c>
      <c r="VD10" s="76">
        <v>7.09</v>
      </c>
      <c r="VE10" s="76">
        <v>4.3899999999999997</v>
      </c>
      <c r="VF10" s="76">
        <v>5.64</v>
      </c>
      <c r="VG10" s="76">
        <v>7.32</v>
      </c>
      <c r="VH10" s="57">
        <f t="shared" ref="VH10:VH42" si="9">SUM(JP10:KT10)</f>
        <v>187.34999999999994</v>
      </c>
      <c r="VI10" s="70">
        <f t="shared" si="6"/>
        <v>334.92000000000013</v>
      </c>
      <c r="VJ10" s="70">
        <f t="shared" si="7"/>
        <v>225.75</v>
      </c>
      <c r="VK10" s="70">
        <f t="shared" si="8"/>
        <v>176.39821833400001</v>
      </c>
      <c r="VL10" s="70">
        <f>SUM(IrradDiaria[[#This Row],[01/02/2026]:[28/02/2026]])</f>
        <v>112.98600000000003</v>
      </c>
      <c r="VM10" s="70">
        <f>SUM(IrradDiaria[[#This Row],[01/03/2026]:[31/03/2026]])</f>
        <v>187.637</v>
      </c>
      <c r="VN10" s="70">
        <f>SUM(IrradDiaria[[#This Row],[01/04/2026]:[30/04/2026]])</f>
        <v>79.047149999999988</v>
      </c>
      <c r="VO10" s="70">
        <f>SUM(IrradDiaria[[#This Row],[01/05/2026]:[08/05/2026]])</f>
        <v>35.03518001630809</v>
      </c>
      <c r="VP10" s="73" t="s">
        <v>1111</v>
      </c>
      <c r="VQ10" s="74" t="s">
        <v>1086</v>
      </c>
    </row>
    <row r="11" spans="1:589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6.5666399999999818</v>
      </c>
      <c r="UW11" s="76">
        <v>5.6693266666666489</v>
      </c>
      <c r="UX11" s="76">
        <v>6.1063183333333351</v>
      </c>
      <c r="UY11" s="76">
        <v>5.9482183333333341</v>
      </c>
      <c r="UZ11" s="76">
        <v>3.1629583333333393</v>
      </c>
      <c r="VA11" s="76">
        <v>4.4612799999999977</v>
      </c>
      <c r="VB11" s="80"/>
      <c r="VC11" s="80"/>
      <c r="VD11" s="80"/>
      <c r="VE11" s="80"/>
      <c r="VF11" s="80"/>
      <c r="VG11" s="80"/>
      <c r="VH11" s="57">
        <f t="shared" si="9"/>
        <v>180.12999999999991</v>
      </c>
      <c r="VI11" s="70">
        <f t="shared" si="6"/>
        <v>210.70999999999998</v>
      </c>
      <c r="VJ11" s="70">
        <f t="shared" si="7"/>
        <v>226.13563832700007</v>
      </c>
      <c r="VK11" s="70">
        <f t="shared" si="8"/>
        <v>192.8989416673333</v>
      </c>
      <c r="VL11" s="70">
        <f>SUM(IrradDiaria[[#This Row],[01/02/2026]:[28/02/2026]])</f>
        <v>197.83503999999994</v>
      </c>
      <c r="VM11" s="70">
        <f>SUM(IrradDiaria[[#This Row],[01/03/2026]:[31/03/2026]])</f>
        <v>183.02628166666662</v>
      </c>
      <c r="VN11" s="70">
        <f>SUM(IrradDiaria[[#This Row],[01/04/2026]:[30/04/2026]])</f>
        <v>181.53402666666665</v>
      </c>
      <c r="VO11" s="70">
        <f>SUM(IrradDiaria[[#This Row],[01/05/2026]:[08/05/2026]])</f>
        <v>41.211658333333332</v>
      </c>
      <c r="VP11" s="72" t="s">
        <v>1084</v>
      </c>
      <c r="VQ11" s="74" t="s">
        <v>1086</v>
      </c>
    </row>
    <row r="12" spans="1:589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</v>
      </c>
      <c r="UW12" s="76">
        <v>7.45</v>
      </c>
      <c r="UX12" s="76">
        <v>7.11</v>
      </c>
      <c r="UY12" s="76">
        <v>5.1100000000000003</v>
      </c>
      <c r="UZ12" s="76">
        <v>0.9</v>
      </c>
      <c r="VA12" s="76">
        <v>2.89</v>
      </c>
      <c r="VB12" s="76">
        <v>5.84</v>
      </c>
      <c r="VC12" s="76">
        <v>5.99</v>
      </c>
      <c r="VD12" s="76">
        <v>7.41</v>
      </c>
      <c r="VE12" s="76">
        <v>5.96</v>
      </c>
      <c r="VF12" s="76">
        <v>5.71</v>
      </c>
      <c r="VG12" s="76">
        <v>5.49</v>
      </c>
      <c r="VH12" s="57">
        <f t="shared" si="9"/>
        <v>196.57000000000002</v>
      </c>
      <c r="VI12" s="70">
        <f t="shared" si="6"/>
        <v>201.30999999999995</v>
      </c>
      <c r="VJ12" s="70">
        <f t="shared" si="7"/>
        <v>233.15498333300002</v>
      </c>
      <c r="VK12" s="70">
        <f t="shared" si="8"/>
        <v>122.78050999999994</v>
      </c>
      <c r="VL12" s="70">
        <f>SUM(IrradDiaria[[#This Row],[01/02/2026]:[28/02/2026]])</f>
        <v>167.05799999999996</v>
      </c>
      <c r="VM12" s="70">
        <f>SUM(IrradDiaria[[#This Row],[01/03/2026]:[31/03/2026]])</f>
        <v>177.21</v>
      </c>
      <c r="VN12" s="70">
        <f>SUM(IrradDiaria[[#This Row],[01/04/2026]:[30/04/2026]])</f>
        <v>145.92799999999997</v>
      </c>
      <c r="VO12" s="70">
        <f>SUM(IrradDiaria[[#This Row],[01/05/2026]:[08/05/2026]])</f>
        <v>32.118289544949924</v>
      </c>
      <c r="VP12" s="72" t="s">
        <v>1084</v>
      </c>
      <c r="VQ12" s="1" t="s">
        <v>1085</v>
      </c>
    </row>
    <row r="13" spans="1:589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</v>
      </c>
      <c r="UW13" s="76">
        <v>6.5</v>
      </c>
      <c r="UX13" s="76">
        <v>5.79</v>
      </c>
      <c r="UY13" s="76">
        <v>5.03</v>
      </c>
      <c r="UZ13" s="76">
        <v>0.33</v>
      </c>
      <c r="VA13" s="76">
        <v>0.56999999999999995</v>
      </c>
      <c r="VB13" s="76">
        <v>6</v>
      </c>
      <c r="VC13" s="76">
        <v>5.8</v>
      </c>
      <c r="VD13" s="76">
        <v>6.74</v>
      </c>
      <c r="VE13" s="76">
        <v>5.58</v>
      </c>
      <c r="VF13" s="76">
        <v>4.5999999999999996</v>
      </c>
      <c r="VG13" s="76">
        <v>7.05</v>
      </c>
      <c r="VH13" s="57">
        <f t="shared" si="9"/>
        <v>211.74999999999997</v>
      </c>
      <c r="VI13" s="70">
        <f t="shared" si="6"/>
        <v>238.67000000000004</v>
      </c>
      <c r="VJ13" s="70">
        <f t="shared" si="7"/>
        <v>232.11999999999998</v>
      </c>
      <c r="VK13" s="70">
        <f t="shared" si="8"/>
        <v>229.50734500000007</v>
      </c>
      <c r="VL13" s="70">
        <f>SUM(IrradDiaria[[#This Row],[01/02/2026]:[28/02/2026]])</f>
        <v>174.49700000000004</v>
      </c>
      <c r="VM13" s="70">
        <f>SUM(IrradDiaria[[#This Row],[01/03/2026]:[31/03/2026]])</f>
        <v>202.78599999999997</v>
      </c>
      <c r="VN13" s="70">
        <f>SUM(IrradDiaria[[#This Row],[01/04/2026]:[30/04/2026]])</f>
        <v>184.37728666666663</v>
      </c>
      <c r="VO13" s="70">
        <f>SUM(IrradDiaria[[#This Row],[01/05/2026]:[08/05/2026]])</f>
        <v>49.250425020385535</v>
      </c>
      <c r="VP13" s="73" t="s">
        <v>1112</v>
      </c>
      <c r="VQ13" s="74" t="s">
        <v>1086</v>
      </c>
    </row>
    <row r="14" spans="1:589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</v>
      </c>
      <c r="UW14" s="76">
        <v>6.5</v>
      </c>
      <c r="UX14" s="76">
        <v>5.79</v>
      </c>
      <c r="UY14" s="76">
        <v>5.03</v>
      </c>
      <c r="UZ14" s="76">
        <v>0.33</v>
      </c>
      <c r="VA14" s="76">
        <v>0.56999999999999995</v>
      </c>
      <c r="VB14" s="76">
        <v>6</v>
      </c>
      <c r="VC14" s="76">
        <v>5.8</v>
      </c>
      <c r="VD14" s="76">
        <v>6.74</v>
      </c>
      <c r="VE14" s="76">
        <v>5.58</v>
      </c>
      <c r="VF14" s="76">
        <v>4.5999999999999996</v>
      </c>
      <c r="VG14" s="76">
        <v>7.05</v>
      </c>
      <c r="VH14" s="66">
        <f t="shared" si="9"/>
        <v>212.19000000000003</v>
      </c>
      <c r="VI14" s="71">
        <f t="shared" si="6"/>
        <v>226.51</v>
      </c>
      <c r="VJ14" s="70">
        <f t="shared" si="7"/>
        <v>0</v>
      </c>
      <c r="VK14" s="70">
        <f t="shared" si="8"/>
        <v>133.34136833333332</v>
      </c>
      <c r="VL14" s="70">
        <f>SUM(IrradDiaria[[#This Row],[01/02/2026]:[28/02/2026]])</f>
        <v>178.77099999999996</v>
      </c>
      <c r="VM14" s="70">
        <f>SUM(IrradDiaria[[#This Row],[01/03/2026]:[31/03/2026]])</f>
        <v>202.78599999999997</v>
      </c>
      <c r="VN14" s="70">
        <f>SUM(IrradDiaria[[#This Row],[01/04/2026]:[30/04/2026]])</f>
        <v>184.37728666666663</v>
      </c>
      <c r="VO14" s="70">
        <f>SUM(IrradDiaria[[#This Row],[01/05/2026]:[08/05/2026]])</f>
        <v>49.250425020385535</v>
      </c>
      <c r="VP14" s="73" t="s">
        <v>1110</v>
      </c>
      <c r="VQ14" s="74" t="s">
        <v>1086</v>
      </c>
    </row>
    <row r="15" spans="1:589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135">
        <v>6.9606000000000003</v>
      </c>
      <c r="UZ15" s="135">
        <v>5.3639999999999999</v>
      </c>
      <c r="VA15" s="135">
        <v>6.3728999999999996</v>
      </c>
      <c r="VB15" s="135">
        <v>6.03</v>
      </c>
      <c r="VC15" s="135">
        <v>5.91</v>
      </c>
      <c r="VD15" s="135">
        <v>4.9969000000000001</v>
      </c>
      <c r="VE15" s="135">
        <v>6.8495999999999997</v>
      </c>
      <c r="VF15" s="135"/>
      <c r="VG15" s="135"/>
      <c r="VH15" s="57">
        <f t="shared" si="9"/>
        <v>170.23000000000002</v>
      </c>
      <c r="VI15" s="70">
        <f t="shared" si="6"/>
        <v>107.07</v>
      </c>
      <c r="VJ15" s="70">
        <f t="shared" si="7"/>
        <v>0</v>
      </c>
      <c r="VK15" s="70">
        <f t="shared" si="8"/>
        <v>0</v>
      </c>
      <c r="VL15" s="70">
        <f>SUM(IrradDiaria[[#This Row],[01/02/2026]:[28/02/2026]])</f>
        <v>0</v>
      </c>
      <c r="VM15" s="70">
        <f>SUM(IrradDiaria[[#This Row],[01/03/2026]:[31/03/2026]])</f>
        <v>0</v>
      </c>
      <c r="VN15" s="70">
        <f>SUM(IrradDiaria[[#This Row],[01/04/2026]:[30/04/2026]])</f>
        <v>171.21818166666668</v>
      </c>
      <c r="VO15" s="70">
        <f>SUM(IrradDiaria[[#This Row],[01/05/2026]:[08/05/2026]])</f>
        <v>42.589906666666678</v>
      </c>
      <c r="VP15" s="73" t="s">
        <v>1113</v>
      </c>
      <c r="VQ15" s="74" t="s">
        <v>1086</v>
      </c>
    </row>
    <row r="16" spans="1:589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135">
        <v>6.9606000000000003</v>
      </c>
      <c r="UZ16" s="135">
        <v>5.3639999999999999</v>
      </c>
      <c r="VA16" s="135">
        <v>6.3728999999999996</v>
      </c>
      <c r="VB16" s="135">
        <v>6.03</v>
      </c>
      <c r="VC16" s="135">
        <v>5.91</v>
      </c>
      <c r="VD16" s="135">
        <v>4.9969000000000001</v>
      </c>
      <c r="VE16" s="135">
        <v>6.8495999999999997</v>
      </c>
      <c r="VF16" s="135"/>
      <c r="VG16" s="135"/>
      <c r="VH16" s="57">
        <f t="shared" si="9"/>
        <v>170.23000000000002</v>
      </c>
      <c r="VI16" s="70">
        <f t="shared" si="6"/>
        <v>107.07</v>
      </c>
      <c r="VJ16" s="70">
        <f t="shared" si="7"/>
        <v>0</v>
      </c>
      <c r="VK16" s="70">
        <f t="shared" si="8"/>
        <v>0</v>
      </c>
      <c r="VL16" s="70">
        <f>SUM(IrradDiaria[[#This Row],[01/02/2026]:[28/02/2026]])</f>
        <v>0</v>
      </c>
      <c r="VM16" s="70">
        <f>SUM(IrradDiaria[[#This Row],[01/03/2026]:[31/03/2026]])</f>
        <v>0</v>
      </c>
      <c r="VN16" s="70">
        <f>SUM(IrradDiaria[[#This Row],[01/04/2026]:[30/04/2026]])</f>
        <v>171.21818166666668</v>
      </c>
      <c r="VO16" s="70">
        <f>SUM(IrradDiaria[[#This Row],[01/05/2026]:[08/05/2026]])</f>
        <v>42.589906666666678</v>
      </c>
      <c r="VP16" s="72" t="s">
        <v>1084</v>
      </c>
      <c r="VQ16" s="1" t="s">
        <v>1085</v>
      </c>
    </row>
    <row r="17" spans="1:589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76">
        <v>4.9212149999999912</v>
      </c>
      <c r="UZ17" s="76">
        <v>1.1833966666666691</v>
      </c>
      <c r="VA17" s="76">
        <v>2.6212400000000029</v>
      </c>
      <c r="VB17" s="76">
        <v>6.0130050000000015</v>
      </c>
      <c r="VC17" s="76">
        <v>5.2161433333333411</v>
      </c>
      <c r="VD17" s="76">
        <v>6.7566766666666673</v>
      </c>
      <c r="VE17" s="76">
        <v>5.3</v>
      </c>
      <c r="VF17" s="76">
        <v>5.73</v>
      </c>
      <c r="VG17" s="76">
        <v>5.19</v>
      </c>
      <c r="VH17" s="57">
        <f t="shared" si="9"/>
        <v>191.00000000000006</v>
      </c>
      <c r="VI17" s="70">
        <f t="shared" si="6"/>
        <v>204.54999999999998</v>
      </c>
      <c r="VJ17" s="70">
        <f t="shared" si="7"/>
        <v>240.02863500000001</v>
      </c>
      <c r="VK17" s="70">
        <f t="shared" si="8"/>
        <v>194.0923166666667</v>
      </c>
      <c r="VL17" s="70">
        <f>SUM(IrradDiaria[[#This Row],[01/02/2026]:[28/02/2026]])</f>
        <v>173.44399999999999</v>
      </c>
      <c r="VM17" s="70">
        <f>SUM(IrradDiaria[[#This Row],[01/03/2026]:[31/03/2026]])</f>
        <v>183.14400000000001</v>
      </c>
      <c r="VN17" s="70">
        <f>SUM(IrradDiaria[[#This Row],[01/04/2026]:[30/04/2026]])</f>
        <v>180.7915132620235</v>
      </c>
      <c r="VO17" s="70">
        <f>SUM(IrradDiaria[[#This Row],[01/05/2026]:[08/05/2026]])</f>
        <v>46.076240983888511</v>
      </c>
      <c r="VP17" s="72" t="s">
        <v>1084</v>
      </c>
      <c r="VQ17" s="74" t="s">
        <v>1086</v>
      </c>
    </row>
    <row r="18" spans="1:589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</v>
      </c>
      <c r="UW18" s="76">
        <v>6.2</v>
      </c>
      <c r="UX18" s="76">
        <v>4.8</v>
      </c>
      <c r="UY18" s="76">
        <v>4.4400000000000004</v>
      </c>
      <c r="UZ18" s="76">
        <v>0.56000000000000005</v>
      </c>
      <c r="VA18" s="76">
        <v>2.2400000000000002</v>
      </c>
      <c r="VB18" s="76">
        <v>3.99</v>
      </c>
      <c r="VC18" s="76">
        <v>5.98</v>
      </c>
      <c r="VD18" s="76">
        <v>6.53</v>
      </c>
      <c r="VE18" s="76">
        <v>4.97</v>
      </c>
      <c r="VF18" s="76">
        <v>4.33</v>
      </c>
      <c r="VG18" s="76">
        <v>6.65</v>
      </c>
      <c r="VH18" s="57">
        <f t="shared" si="9"/>
        <v>111.81</v>
      </c>
      <c r="VI18" s="70">
        <f t="shared" si="6"/>
        <v>215.35999999999996</v>
      </c>
      <c r="VJ18" s="70">
        <f t="shared" si="7"/>
        <v>228.02581333299997</v>
      </c>
      <c r="VK18" s="70">
        <f t="shared" si="8"/>
        <v>205.8434</v>
      </c>
      <c r="VL18" s="70">
        <f>SUM(IrradDiaria[[#This Row],[01/02/2026]:[28/02/2026]])</f>
        <v>133.23426833333338</v>
      </c>
      <c r="VM18" s="70">
        <f>SUM(IrradDiaria[[#This Row],[01/03/2026]:[31/03/2026]])</f>
        <v>199.56100000000004</v>
      </c>
      <c r="VN18" s="70">
        <f>SUM(IrradDiaria[[#This Row],[01/04/2026]:[30/04/2026]])</f>
        <v>163.3669983333333</v>
      </c>
      <c r="VO18" s="70">
        <f>SUM(IrradDiaria[[#This Row],[01/05/2026]:[08/05/2026]])</f>
        <v>48.401728356673232</v>
      </c>
      <c r="VP18" s="72" t="s">
        <v>1084</v>
      </c>
      <c r="VQ18" s="74" t="s">
        <v>1086</v>
      </c>
    </row>
    <row r="19" spans="1:589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76">
        <v>2.77</v>
      </c>
      <c r="UZ19" s="76">
        <v>1.03</v>
      </c>
      <c r="VA19" s="76">
        <v>2.64</v>
      </c>
      <c r="VB19" s="76">
        <v>6.87</v>
      </c>
      <c r="VC19" s="76">
        <v>6.84</v>
      </c>
      <c r="VD19" s="76">
        <v>6.86</v>
      </c>
      <c r="VE19" s="76">
        <v>4.0599999999999996</v>
      </c>
      <c r="VF19" s="76">
        <v>5.48</v>
      </c>
      <c r="VG19" s="76">
        <v>7.33</v>
      </c>
      <c r="VH19" s="57">
        <f t="shared" si="9"/>
        <v>180.28999999999996</v>
      </c>
      <c r="VI19" s="70">
        <f t="shared" si="6"/>
        <v>227.18</v>
      </c>
      <c r="VJ19" s="70">
        <f t="shared" si="7"/>
        <v>235.893145</v>
      </c>
      <c r="VK19" s="70">
        <f t="shared" si="8"/>
        <v>210.92961333333321</v>
      </c>
      <c r="VL19" s="70">
        <f>SUM(IrradDiaria[[#This Row],[01/02/2026]:[28/02/2026]])</f>
        <v>170.25800000000001</v>
      </c>
      <c r="VM19" s="70">
        <f>SUM(IrradDiaria[[#This Row],[01/03/2026]:[31/03/2026]])</f>
        <v>220.41799999999995</v>
      </c>
      <c r="VN19" s="70">
        <f>SUM(IrradDiaria[[#This Row],[01/04/2026]:[30/04/2026]])</f>
        <v>173.53692666666672</v>
      </c>
      <c r="VO19" s="70">
        <f>SUM(IrradDiaria[[#This Row],[01/05/2026]:[08/05/2026]])</f>
        <v>43.873484958946086</v>
      </c>
      <c r="VP19" s="73" t="s">
        <v>1114</v>
      </c>
      <c r="VQ19" s="74" t="s">
        <v>1086</v>
      </c>
    </row>
    <row r="20" spans="1:589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</v>
      </c>
      <c r="UW20" s="76">
        <v>4.96</v>
      </c>
      <c r="UX20" s="76">
        <v>4.21</v>
      </c>
      <c r="UY20" s="76">
        <v>3.34</v>
      </c>
      <c r="UZ20" s="76">
        <v>0.74</v>
      </c>
      <c r="VA20" s="76">
        <v>2.74</v>
      </c>
      <c r="VB20" s="76">
        <v>4.84</v>
      </c>
      <c r="VC20" s="76">
        <v>4.9800000000000004</v>
      </c>
      <c r="VD20" s="76">
        <v>5.1100000000000003</v>
      </c>
      <c r="VE20" s="76">
        <v>4.08</v>
      </c>
      <c r="VF20" s="76">
        <v>3.83</v>
      </c>
      <c r="VG20" s="76">
        <v>5.29</v>
      </c>
      <c r="VH20" s="57">
        <f t="shared" si="9"/>
        <v>202.53</v>
      </c>
      <c r="VI20" s="70">
        <f t="shared" si="6"/>
        <v>240.22</v>
      </c>
      <c r="VJ20" s="70">
        <f t="shared" si="7"/>
        <v>240.21780999999999</v>
      </c>
      <c r="VK20" s="70">
        <f t="shared" si="8"/>
        <v>234.5119416666667</v>
      </c>
      <c r="VL20" s="70">
        <f>SUM(IrradDiaria[[#This Row],[01/02/2026]:[28/02/2026]])</f>
        <v>180.47800000000001</v>
      </c>
      <c r="VM20" s="70">
        <f>SUM(IrradDiaria[[#This Row],[01/03/2026]:[31/03/2026]])</f>
        <v>227.64600000000004</v>
      </c>
      <c r="VN20" s="70">
        <f>SUM(IrradDiaria[[#This Row],[01/04/2026]:[30/04/2026]])</f>
        <v>178.45828166666661</v>
      </c>
      <c r="VO20" s="70">
        <f>SUM(IrradDiaria[[#This Row],[01/05/2026]:[08/05/2026]])</f>
        <v>47.480094276557367</v>
      </c>
      <c r="VP20" s="73" t="s">
        <v>1114</v>
      </c>
      <c r="VQ20" s="74" t="s">
        <v>1086</v>
      </c>
    </row>
    <row r="21" spans="1:589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6</v>
      </c>
      <c r="UW21" s="76">
        <v>6.93</v>
      </c>
      <c r="UX21" s="76">
        <v>5.35</v>
      </c>
      <c r="UY21" s="76">
        <v>6.62</v>
      </c>
      <c r="UZ21" s="76">
        <v>7.31</v>
      </c>
      <c r="VA21" s="76">
        <v>5.71</v>
      </c>
      <c r="VB21" s="76">
        <v>8.9499999999999993</v>
      </c>
      <c r="VC21" s="76">
        <v>8.75</v>
      </c>
      <c r="VD21" s="76">
        <v>6.85</v>
      </c>
      <c r="VE21" s="76">
        <v>7.22</v>
      </c>
      <c r="VF21" s="76">
        <v>7</v>
      </c>
      <c r="VG21" s="76">
        <v>8.26</v>
      </c>
      <c r="VH21" s="57">
        <f t="shared" si="9"/>
        <v>260.90000000000003</v>
      </c>
      <c r="VI21" s="70">
        <f t="shared" si="6"/>
        <v>227.47</v>
      </c>
      <c r="VJ21" s="70">
        <f t="shared" si="7"/>
        <v>193.01999999999998</v>
      </c>
      <c r="VK21" s="70">
        <f t="shared" si="8"/>
        <v>204.83958666666669</v>
      </c>
      <c r="VL21" s="70">
        <f>SUM(IrradDiaria[[#This Row],[01/02/2026]:[28/02/2026]])</f>
        <v>188.64300000000003</v>
      </c>
      <c r="VM21" s="70">
        <f>SUM(IrradDiaria[[#This Row],[01/03/2026]:[31/03/2026]])</f>
        <v>202.07900000000001</v>
      </c>
      <c r="VN21" s="70">
        <f>SUM(IrradDiaria[[#This Row],[01/04/2026]:[30/04/2026]])</f>
        <v>177.804925</v>
      </c>
      <c r="VO21" s="70">
        <f>SUM(IrradDiaria[[#This Row],[01/05/2026]:[08/05/2026]])</f>
        <v>47.479586254109648</v>
      </c>
      <c r="VP21" s="73" t="s">
        <v>1116</v>
      </c>
      <c r="VQ21" s="74" t="s">
        <v>1086</v>
      </c>
    </row>
    <row r="22" spans="1:589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6</v>
      </c>
      <c r="UW22" s="76">
        <v>6.93</v>
      </c>
      <c r="UX22" s="76">
        <v>5.35</v>
      </c>
      <c r="UY22" s="76">
        <v>6.62</v>
      </c>
      <c r="UZ22" s="76">
        <v>7.31</v>
      </c>
      <c r="VA22" s="76">
        <v>5.71</v>
      </c>
      <c r="VB22" s="76">
        <v>8.9499999999999993</v>
      </c>
      <c r="VC22" s="76">
        <v>8.75</v>
      </c>
      <c r="VD22" s="76">
        <v>6.85</v>
      </c>
      <c r="VE22" s="76">
        <v>7.22</v>
      </c>
      <c r="VF22" s="76">
        <v>7</v>
      </c>
      <c r="VG22" s="76">
        <v>8.26</v>
      </c>
      <c r="VH22" s="57">
        <f t="shared" si="9"/>
        <v>260.90000000000003</v>
      </c>
      <c r="VI22" s="70">
        <f t="shared" si="6"/>
        <v>227.47</v>
      </c>
      <c r="VJ22" s="70">
        <f t="shared" si="7"/>
        <v>193.02261333299998</v>
      </c>
      <c r="VK22" s="70">
        <f t="shared" si="8"/>
        <v>204.83958666666669</v>
      </c>
      <c r="VL22" s="70">
        <f>SUM(IrradDiaria[[#This Row],[01/02/2026]:[28/02/2026]])</f>
        <v>188.64300000000003</v>
      </c>
      <c r="VM22" s="70">
        <f>SUM(IrradDiaria[[#This Row],[01/03/2026]:[31/03/2026]])</f>
        <v>202.07900000000001</v>
      </c>
      <c r="VN22" s="70">
        <f>SUM(IrradDiaria[[#This Row],[01/04/2026]:[30/04/2026]])</f>
        <v>177.804925</v>
      </c>
      <c r="VO22" s="70">
        <f>SUM(IrradDiaria[[#This Row],[01/05/2026]:[08/05/2026]])</f>
        <v>47.479586254109648</v>
      </c>
      <c r="VP22" s="72" t="s">
        <v>1084</v>
      </c>
      <c r="VQ22" s="74" t="s">
        <v>1086</v>
      </c>
    </row>
    <row r="23" spans="1:589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76">
        <v>3.6282823333333285</v>
      </c>
      <c r="UZ23" s="76">
        <v>0.94822399999999929</v>
      </c>
      <c r="VA23" s="76">
        <v>2.7213035000000012</v>
      </c>
      <c r="VB23" s="76">
        <v>5.5481303333333383</v>
      </c>
      <c r="VC23" s="76">
        <v>5.047651333333337</v>
      </c>
      <c r="VD23" s="76">
        <v>5.562855333333343</v>
      </c>
      <c r="VE23" s="76">
        <v>3.79</v>
      </c>
      <c r="VF23" s="76">
        <v>4.32</v>
      </c>
      <c r="VG23" s="76">
        <v>4.2699999999999996</v>
      </c>
      <c r="VH23" s="57">
        <f t="shared" si="9"/>
        <v>155.14999999999998</v>
      </c>
      <c r="VI23" s="70">
        <f t="shared" si="6"/>
        <v>87.72999999999999</v>
      </c>
      <c r="VJ23" s="70">
        <f t="shared" si="7"/>
        <v>0</v>
      </c>
      <c r="VK23" s="70">
        <f t="shared" si="8"/>
        <v>4.109</v>
      </c>
      <c r="VL23" s="70">
        <f>SUM(IrradDiaria[[#This Row],[01/02/2026]:[28/02/2026]])</f>
        <v>147.03699999999998</v>
      </c>
      <c r="VM23" s="70">
        <f>SUM(IrradDiaria[[#This Row],[01/03/2026]:[31/03/2026]])</f>
        <v>134.255</v>
      </c>
      <c r="VN23" s="70">
        <f>SUM(IrradDiaria[[#This Row],[01/04/2026]:[30/04/2026]])</f>
        <v>131.15299999999999</v>
      </c>
      <c r="VO23" s="70">
        <f>SUM(IrradDiaria[[#This Row],[01/05/2026]:[08/05/2026]])</f>
        <v>32.583775823293095</v>
      </c>
      <c r="VP23" s="73" t="s">
        <v>1117</v>
      </c>
      <c r="VQ23" s="74" t="s">
        <v>1086</v>
      </c>
    </row>
    <row r="24" spans="1:589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</v>
      </c>
      <c r="UW24" s="76">
        <v>6.16</v>
      </c>
      <c r="UX24" s="76">
        <v>5.79</v>
      </c>
      <c r="UY24" s="76">
        <v>4.99</v>
      </c>
      <c r="UZ24" s="76">
        <v>0.74</v>
      </c>
      <c r="VA24" s="76">
        <v>3.22</v>
      </c>
      <c r="VB24" s="76">
        <v>5.6</v>
      </c>
      <c r="VC24" s="76">
        <v>4.97</v>
      </c>
      <c r="VD24" s="76">
        <v>5.26</v>
      </c>
      <c r="VE24" s="76">
        <v>5.72</v>
      </c>
      <c r="VF24" s="76">
        <v>5.63</v>
      </c>
      <c r="VG24" s="76">
        <v>4.34</v>
      </c>
      <c r="VH24" s="57">
        <f t="shared" si="9"/>
        <v>156.07</v>
      </c>
      <c r="VI24" s="70">
        <f t="shared" si="6"/>
        <v>157.45000000000002</v>
      </c>
      <c r="VJ24" s="70">
        <f t="shared" si="7"/>
        <v>182.51179833300006</v>
      </c>
      <c r="VK24" s="70">
        <f t="shared" si="8"/>
        <v>150.21196499999994</v>
      </c>
      <c r="VL24" s="70">
        <f>SUM(IrradDiaria[[#This Row],[01/02/2026]:[28/02/2026]])</f>
        <v>140.131</v>
      </c>
      <c r="VM24" s="70">
        <f>SUM(IrradDiaria[[#This Row],[01/03/2026]:[31/03/2026]])</f>
        <v>158.98200000000003</v>
      </c>
      <c r="VN24" s="70">
        <f>SUM(IrradDiaria[[#This Row],[01/04/2026]:[30/04/2026]])</f>
        <v>165.52499999999995</v>
      </c>
      <c r="VO24" s="70">
        <f>SUM(IrradDiaria[[#This Row],[01/05/2026]:[08/05/2026]])</f>
        <v>34.527896340356264</v>
      </c>
      <c r="VP24" s="73" t="s">
        <v>1117</v>
      </c>
      <c r="VQ24" s="74" t="s">
        <v>1086</v>
      </c>
    </row>
    <row r="25" spans="1:589" s="46" customFormat="1" ht="57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135"/>
      <c r="UZ25" s="135"/>
      <c r="VA25" s="135"/>
      <c r="VB25" s="135"/>
      <c r="VC25" s="135"/>
      <c r="VD25" s="135"/>
      <c r="VE25" s="135"/>
      <c r="VF25" s="135"/>
      <c r="VG25" s="135"/>
      <c r="VH25" s="57">
        <f t="shared" si="9"/>
        <v>0</v>
      </c>
      <c r="VI25" s="70">
        <f t="shared" si="6"/>
        <v>0</v>
      </c>
      <c r="VJ25" s="70">
        <f t="shared" si="7"/>
        <v>0</v>
      </c>
      <c r="VK25" s="70">
        <f t="shared" si="8"/>
        <v>0</v>
      </c>
      <c r="VL25" s="70">
        <f>SUM(IrradDiaria[[#This Row],[01/02/2026]:[28/02/2026]])</f>
        <v>0</v>
      </c>
      <c r="VM25" s="70">
        <f>SUM(IrradDiaria[[#This Row],[01/03/2026]:[31/03/2026]])</f>
        <v>0</v>
      </c>
      <c r="VN25" s="70">
        <f>SUM(IrradDiaria[[#This Row],[01/04/2026]:[30/04/2026]])</f>
        <v>0</v>
      </c>
      <c r="VO25" s="70">
        <f>SUM(IrradDiaria[[#This Row],[01/05/2026]:[08/05/2026]])</f>
        <v>0</v>
      </c>
      <c r="VP25" s="73" t="s">
        <v>1118</v>
      </c>
      <c r="VQ25" s="46" t="s">
        <v>1085</v>
      </c>
    </row>
    <row r="26" spans="1:589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4"/>
      <c r="UZ26" s="54"/>
      <c r="VA26" s="54"/>
      <c r="VB26" s="54"/>
      <c r="VC26" s="54"/>
      <c r="VD26" s="54"/>
      <c r="VE26" s="54"/>
      <c r="VF26" s="54"/>
      <c r="VG26" s="54"/>
      <c r="VH26" s="55">
        <f t="shared" si="9"/>
        <v>0</v>
      </c>
      <c r="VI26" s="69">
        <f>SUM(KW26:LZ26)</f>
        <v>0</v>
      </c>
      <c r="VJ26" s="70">
        <f t="shared" si="7"/>
        <v>0</v>
      </c>
      <c r="VK26" s="70">
        <f t="shared" si="8"/>
        <v>0</v>
      </c>
      <c r="VL26" s="131"/>
      <c r="VM26" s="131"/>
      <c r="VN26" s="70">
        <f>SUM(IrradDiaria[[#This Row],[01/04/2026]:[08/04/2026]])</f>
        <v>0</v>
      </c>
      <c r="VO26" s="131"/>
      <c r="VP26" s="72"/>
      <c r="VQ26" t="s">
        <v>1085</v>
      </c>
    </row>
    <row r="27" spans="1:589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4"/>
      <c r="UZ27" s="54"/>
      <c r="VA27" s="54"/>
      <c r="VB27" s="54"/>
      <c r="VC27" s="54"/>
      <c r="VD27" s="54"/>
      <c r="VE27" s="54"/>
      <c r="VF27" s="54"/>
      <c r="VG27" s="54"/>
      <c r="VH27" s="55">
        <f t="shared" si="9"/>
        <v>0</v>
      </c>
      <c r="VI27" s="69">
        <f t="shared" ref="VI27:VI42" si="10">SUM(KU27:LX27)</f>
        <v>0</v>
      </c>
      <c r="VJ27" s="70">
        <f t="shared" si="7"/>
        <v>0</v>
      </c>
      <c r="VK27" s="70">
        <f t="shared" si="8"/>
        <v>0</v>
      </c>
      <c r="VL27" s="131"/>
      <c r="VM27" s="131"/>
      <c r="VN27" s="70">
        <f>SUM(IrradDiaria[[#This Row],[01/04/2026]:[08/04/2026]])</f>
        <v>0</v>
      </c>
      <c r="VO27" s="131"/>
      <c r="VP27" s="72"/>
      <c r="VQ27" t="s">
        <v>1085</v>
      </c>
    </row>
    <row r="28" spans="1:589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4"/>
      <c r="UZ28" s="54"/>
      <c r="VA28" s="54"/>
      <c r="VB28" s="54"/>
      <c r="VC28" s="54"/>
      <c r="VD28" s="54"/>
      <c r="VE28" s="54"/>
      <c r="VF28" s="54"/>
      <c r="VG28" s="54"/>
      <c r="VH28" s="55">
        <f t="shared" si="9"/>
        <v>0</v>
      </c>
      <c r="VI28" s="69">
        <f t="shared" si="10"/>
        <v>0</v>
      </c>
      <c r="VJ28" s="70">
        <f t="shared" si="7"/>
        <v>0</v>
      </c>
      <c r="VK28" s="70">
        <f t="shared" si="8"/>
        <v>0</v>
      </c>
      <c r="VL28" s="131"/>
      <c r="VM28" s="131"/>
      <c r="VN28" s="70">
        <f>SUM(IrradDiaria[[#This Row],[01/04/2026]:[08/04/2026]])</f>
        <v>0</v>
      </c>
      <c r="VO28" s="131"/>
      <c r="VP28" s="72"/>
      <c r="VQ28" t="s">
        <v>1085</v>
      </c>
    </row>
    <row r="29" spans="1:589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4"/>
      <c r="UZ29" s="54"/>
      <c r="VA29" s="54"/>
      <c r="VB29" s="54"/>
      <c r="VC29" s="54"/>
      <c r="VD29" s="54"/>
      <c r="VE29" s="54"/>
      <c r="VF29" s="54"/>
      <c r="VG29" s="54"/>
      <c r="VH29" s="55">
        <f t="shared" si="9"/>
        <v>0</v>
      </c>
      <c r="VI29" s="69">
        <f t="shared" si="10"/>
        <v>0</v>
      </c>
      <c r="VJ29" s="70">
        <f t="shared" si="7"/>
        <v>0</v>
      </c>
      <c r="VK29" s="70">
        <f t="shared" si="8"/>
        <v>0</v>
      </c>
      <c r="VL29" s="131"/>
      <c r="VM29" s="131"/>
      <c r="VN29" s="70">
        <f>SUM(IrradDiaria[[#This Row],[01/04/2026]:[08/04/2026]])</f>
        <v>0</v>
      </c>
      <c r="VO29" s="131"/>
      <c r="VP29" s="72"/>
      <c r="VQ29" s="30" t="s">
        <v>1086</v>
      </c>
    </row>
    <row r="30" spans="1:589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4"/>
      <c r="VD30" s="54"/>
      <c r="VE30" s="54"/>
      <c r="VF30" s="54"/>
      <c r="VG30" s="54"/>
      <c r="VH30" s="55">
        <f t="shared" si="9"/>
        <v>0</v>
      </c>
      <c r="VI30" s="69">
        <f t="shared" si="10"/>
        <v>0</v>
      </c>
      <c r="VJ30" s="70">
        <f t="shared" si="7"/>
        <v>0</v>
      </c>
      <c r="VK30" s="70">
        <f t="shared" si="8"/>
        <v>0</v>
      </c>
      <c r="VL30" s="131"/>
      <c r="VM30" s="131"/>
      <c r="VN30" s="70">
        <f>SUM(IrradDiaria[[#This Row],[01/04/2026]:[08/04/2026]])</f>
        <v>0</v>
      </c>
      <c r="VO30" s="131"/>
      <c r="VP30" s="72"/>
      <c r="VQ30" s="30" t="s">
        <v>1086</v>
      </c>
    </row>
    <row r="31" spans="1:589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4"/>
      <c r="VD31" s="54"/>
      <c r="VE31" s="54"/>
      <c r="VF31" s="54"/>
      <c r="VG31" s="54"/>
      <c r="VH31" s="55">
        <f t="shared" si="9"/>
        <v>0</v>
      </c>
      <c r="VI31" s="69">
        <f t="shared" si="10"/>
        <v>0</v>
      </c>
      <c r="VJ31" s="70">
        <f t="shared" si="7"/>
        <v>0</v>
      </c>
      <c r="VK31" s="70">
        <f t="shared" si="8"/>
        <v>0</v>
      </c>
      <c r="VL31" s="131"/>
      <c r="VM31" s="131"/>
      <c r="VN31" s="70">
        <f>SUM(IrradDiaria[[#This Row],[01/04/2026]:[08/04/2026]])</f>
        <v>0</v>
      </c>
      <c r="VO31" s="131"/>
      <c r="VP31" s="72"/>
      <c r="VQ31" t="s">
        <v>1085</v>
      </c>
    </row>
    <row r="32" spans="1:589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4"/>
      <c r="VD32" s="54"/>
      <c r="VE32" s="54"/>
      <c r="VF32" s="54"/>
      <c r="VG32" s="54"/>
      <c r="VH32" s="55">
        <f t="shared" si="9"/>
        <v>0</v>
      </c>
      <c r="VI32" s="69">
        <f t="shared" si="10"/>
        <v>0</v>
      </c>
      <c r="VJ32" s="70">
        <f t="shared" si="7"/>
        <v>0</v>
      </c>
      <c r="VK32" s="70">
        <f t="shared" si="8"/>
        <v>0</v>
      </c>
      <c r="VL32" s="131"/>
      <c r="VM32" s="131"/>
      <c r="VN32" s="70">
        <f>SUM(IrradDiaria[[#This Row],[01/04/2026]:[08/04/2026]])</f>
        <v>0</v>
      </c>
      <c r="VO32" s="131"/>
      <c r="VP32" s="72"/>
      <c r="VQ32" s="30" t="s">
        <v>1086</v>
      </c>
    </row>
    <row r="33" spans="1:589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4"/>
      <c r="VD33" s="54"/>
      <c r="VE33" s="54"/>
      <c r="VF33" s="54"/>
      <c r="VG33" s="54"/>
      <c r="VH33" s="55">
        <f t="shared" si="9"/>
        <v>0</v>
      </c>
      <c r="VI33" s="69">
        <f t="shared" si="10"/>
        <v>0</v>
      </c>
      <c r="VJ33" s="70">
        <f t="shared" si="7"/>
        <v>0</v>
      </c>
      <c r="VK33" s="70">
        <f t="shared" si="8"/>
        <v>0</v>
      </c>
      <c r="VL33" s="131"/>
      <c r="VM33" s="131"/>
      <c r="VN33" s="70">
        <f>SUM(IrradDiaria[[#This Row],[01/04/2026]:[08/04/2026]])</f>
        <v>0</v>
      </c>
      <c r="VO33" s="131"/>
      <c r="VP33" s="72"/>
      <c r="VQ33" s="30" t="s">
        <v>1086</v>
      </c>
    </row>
    <row r="34" spans="1:589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4"/>
      <c r="UZ34" s="54"/>
      <c r="VA34" s="54"/>
      <c r="VB34" s="54"/>
      <c r="VC34" s="54"/>
      <c r="VD34" s="54"/>
      <c r="VE34" s="54"/>
      <c r="VF34" s="54"/>
      <c r="VG34" s="54"/>
      <c r="VH34" s="55">
        <f t="shared" si="9"/>
        <v>0</v>
      </c>
      <c r="VI34" s="69">
        <f t="shared" si="10"/>
        <v>0</v>
      </c>
      <c r="VJ34" s="70">
        <f t="shared" si="7"/>
        <v>0</v>
      </c>
      <c r="VK34" s="70">
        <f t="shared" si="8"/>
        <v>0</v>
      </c>
      <c r="VL34" s="131"/>
      <c r="VM34" s="131"/>
      <c r="VN34" s="70">
        <f>SUM(IrradDiaria[[#This Row],[01/04/2026]:[08/04/2026]])</f>
        <v>0</v>
      </c>
      <c r="VO34" s="131"/>
      <c r="VP34" s="72"/>
      <c r="VQ34" t="s">
        <v>1085</v>
      </c>
    </row>
    <row r="35" spans="1:589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76">
        <v>4.59</v>
      </c>
      <c r="UZ35" s="76">
        <v>5.24</v>
      </c>
      <c r="VA35" s="76">
        <v>6.36</v>
      </c>
      <c r="VB35" s="76">
        <v>8.16</v>
      </c>
      <c r="VC35" s="76">
        <v>8.4</v>
      </c>
      <c r="VD35" s="76">
        <v>7.36</v>
      </c>
      <c r="VE35" s="76">
        <v>8.1199999999999992</v>
      </c>
      <c r="VF35" s="76"/>
      <c r="VG35" s="76"/>
      <c r="VH35" s="55">
        <f t="shared" si="9"/>
        <v>0</v>
      </c>
      <c r="VI35" s="69">
        <f t="shared" si="10"/>
        <v>0</v>
      </c>
      <c r="VJ35" s="70">
        <f t="shared" si="7"/>
        <v>0</v>
      </c>
      <c r="VK35" s="70">
        <f t="shared" si="8"/>
        <v>0</v>
      </c>
      <c r="VL35" s="131"/>
      <c r="VM35" s="131"/>
      <c r="VN35" s="70">
        <f>SUM(IrradDiaria[[#This Row],[01/04/2026]:[08/04/2026]])</f>
        <v>50.94</v>
      </c>
      <c r="VO35" s="131"/>
      <c r="VP35" s="72"/>
      <c r="VQ35" s="30" t="s">
        <v>1086</v>
      </c>
    </row>
    <row r="36" spans="1:589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4"/>
      <c r="UZ36" s="54"/>
      <c r="VA36" s="54"/>
      <c r="VB36" s="54"/>
      <c r="VC36" s="54"/>
      <c r="VD36" s="54"/>
      <c r="VE36" s="54"/>
      <c r="VF36" s="54"/>
      <c r="VG36" s="54"/>
      <c r="VH36" s="55">
        <f t="shared" si="9"/>
        <v>0</v>
      </c>
      <c r="VI36" s="69">
        <f t="shared" si="10"/>
        <v>0</v>
      </c>
      <c r="VJ36" s="70">
        <f t="shared" si="7"/>
        <v>0</v>
      </c>
      <c r="VK36" s="70">
        <f t="shared" si="8"/>
        <v>0</v>
      </c>
      <c r="VL36" s="131"/>
      <c r="VM36" s="131"/>
      <c r="VN36" s="70">
        <f>SUM(IrradDiaria[[#This Row],[01/04/2026]:[08/04/2026]])</f>
        <v>0</v>
      </c>
      <c r="VO36" s="131"/>
      <c r="VP36" s="72"/>
      <c r="VQ36" s="30" t="s">
        <v>1086</v>
      </c>
    </row>
    <row r="37" spans="1:589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4"/>
      <c r="UZ37" s="54"/>
      <c r="VA37" s="54"/>
      <c r="VB37" s="54"/>
      <c r="VC37" s="54"/>
      <c r="VD37" s="54"/>
      <c r="VE37" s="54"/>
      <c r="VF37" s="54"/>
      <c r="VG37" s="54"/>
      <c r="VH37" s="55">
        <f t="shared" si="9"/>
        <v>0</v>
      </c>
      <c r="VI37" s="69">
        <f t="shared" si="10"/>
        <v>0</v>
      </c>
      <c r="VJ37" s="70">
        <f t="shared" si="7"/>
        <v>0</v>
      </c>
      <c r="VK37" s="70">
        <f t="shared" si="8"/>
        <v>0</v>
      </c>
      <c r="VL37" s="131"/>
      <c r="VM37" s="131"/>
      <c r="VN37" s="70">
        <f>SUM(IrradDiaria[[#This Row],[01/04/2026]:[08/04/2026]])</f>
        <v>0</v>
      </c>
      <c r="VO37" s="131"/>
      <c r="VP37" s="72"/>
      <c r="VQ37" t="s">
        <v>1085</v>
      </c>
    </row>
    <row r="38" spans="1:589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4"/>
      <c r="VD38" s="54"/>
      <c r="VE38" s="54"/>
      <c r="VF38" s="54"/>
      <c r="VG38" s="54"/>
      <c r="VH38" s="55">
        <f t="shared" si="9"/>
        <v>0</v>
      </c>
      <c r="VI38" s="69">
        <f t="shared" si="10"/>
        <v>0</v>
      </c>
      <c r="VJ38" s="70">
        <f t="shared" si="7"/>
        <v>0</v>
      </c>
      <c r="VK38" s="70">
        <f t="shared" si="8"/>
        <v>0</v>
      </c>
      <c r="VL38" s="131"/>
      <c r="VM38" s="131"/>
      <c r="VN38" s="70">
        <f>SUM(IrradDiaria[[#This Row],[01/04/2026]:[08/04/2026]])</f>
        <v>0</v>
      </c>
      <c r="VO38" s="131"/>
      <c r="VP38" s="72"/>
      <c r="VQ38" t="s">
        <v>1085</v>
      </c>
    </row>
    <row r="39" spans="1:589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4"/>
      <c r="VG39" s="54"/>
      <c r="VH39" s="55">
        <f t="shared" si="9"/>
        <v>0</v>
      </c>
      <c r="VI39" s="69">
        <f t="shared" si="10"/>
        <v>0</v>
      </c>
      <c r="VJ39" s="70">
        <f t="shared" si="7"/>
        <v>0</v>
      </c>
      <c r="VK39" s="70">
        <f t="shared" si="8"/>
        <v>0</v>
      </c>
      <c r="VL39" s="131"/>
      <c r="VM39" s="131"/>
      <c r="VN39" s="70">
        <f>SUM(IrradDiaria[[#This Row],[01/04/2026]:[08/04/2026]])</f>
        <v>0</v>
      </c>
      <c r="VO39" s="131"/>
      <c r="VP39" s="72"/>
      <c r="VQ39" s="30" t="s">
        <v>1086</v>
      </c>
    </row>
    <row r="40" spans="1:589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4"/>
      <c r="VG40" s="54"/>
      <c r="VH40" s="55">
        <f t="shared" si="9"/>
        <v>0</v>
      </c>
      <c r="VI40" s="69">
        <f t="shared" si="10"/>
        <v>0</v>
      </c>
      <c r="VJ40" s="70">
        <f t="shared" si="7"/>
        <v>0</v>
      </c>
      <c r="VK40" s="70">
        <f t="shared" si="8"/>
        <v>0</v>
      </c>
      <c r="VL40" s="131"/>
      <c r="VM40" s="131"/>
      <c r="VN40" s="70">
        <f>SUM(IrradDiaria[[#This Row],[01/04/2026]:[08/04/2026]])</f>
        <v>0</v>
      </c>
      <c r="VO40" s="131"/>
      <c r="VP40" s="72"/>
      <c r="VQ40" t="s">
        <v>1085</v>
      </c>
    </row>
    <row r="41" spans="1:589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4"/>
      <c r="VG41" s="54"/>
      <c r="VH41" s="55">
        <f t="shared" si="9"/>
        <v>0</v>
      </c>
      <c r="VI41" s="69">
        <f t="shared" si="10"/>
        <v>0</v>
      </c>
      <c r="VJ41" s="70">
        <f t="shared" si="7"/>
        <v>0</v>
      </c>
      <c r="VK41" s="70">
        <f t="shared" si="8"/>
        <v>0</v>
      </c>
      <c r="VL41" s="131"/>
      <c r="VM41" s="131"/>
      <c r="VN41" s="70">
        <f>SUM(IrradDiaria[[#This Row],[01/04/2026]:[08/04/2026]])</f>
        <v>0</v>
      </c>
      <c r="VO41" s="131"/>
      <c r="VP41" s="72"/>
      <c r="VQ41" t="s">
        <v>1085</v>
      </c>
    </row>
    <row r="42" spans="1:589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4"/>
      <c r="UZ42" s="54"/>
      <c r="VA42" s="54"/>
      <c r="VB42" s="54"/>
      <c r="VC42" s="54"/>
      <c r="VD42" s="54"/>
      <c r="VE42" s="54"/>
      <c r="VF42" s="54"/>
      <c r="VG42" s="54"/>
      <c r="VH42" s="55">
        <f t="shared" si="9"/>
        <v>0</v>
      </c>
      <c r="VI42" s="69">
        <f t="shared" si="10"/>
        <v>0</v>
      </c>
      <c r="VJ42" s="70">
        <f t="shared" si="7"/>
        <v>0</v>
      </c>
      <c r="VK42" s="70">
        <f t="shared" si="8"/>
        <v>0</v>
      </c>
      <c r="VL42" s="131"/>
      <c r="VM42" s="131"/>
      <c r="VN42" s="70">
        <f>SUM(IrradDiaria[[#This Row],[01/04/2026]:[08/04/2026]])</f>
        <v>0</v>
      </c>
      <c r="VO42" s="131"/>
      <c r="VP42" s="72"/>
      <c r="VQ42" t="s">
        <v>1085</v>
      </c>
    </row>
    <row r="43" spans="1:589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  <c r="UY43" s="92"/>
      <c r="UZ43" s="92"/>
      <c r="VA43" s="92"/>
      <c r="VB43" s="92"/>
      <c r="VC43" s="92"/>
      <c r="VD43" s="92"/>
      <c r="VE43" s="92"/>
      <c r="VF43" s="92"/>
      <c r="VG43" s="92"/>
    </row>
    <row r="44" spans="1:589" x14ac:dyDescent="0.3">
      <c r="QP44" s="46" t="s">
        <v>1119</v>
      </c>
      <c r="QR44" s="46" t="s">
        <v>1119</v>
      </c>
      <c r="VH44" s="46"/>
      <c r="VI44" s="46"/>
      <c r="VJ44" s="46"/>
      <c r="VK44" s="46"/>
      <c r="VL44" s="46"/>
      <c r="VM44" s="46"/>
      <c r="VN44" s="46"/>
      <c r="VO44" s="46"/>
    </row>
    <row r="45" spans="1:589" x14ac:dyDescent="0.3">
      <c r="PF45" s="104"/>
      <c r="QP45" s="81" t="s">
        <v>1120</v>
      </c>
      <c r="QR45" s="1">
        <v>7.6440000000000001</v>
      </c>
      <c r="VH45" s="46"/>
      <c r="VI45" s="46"/>
      <c r="VJ45" s="46"/>
      <c r="VK45" s="46"/>
      <c r="VL45" s="46"/>
      <c r="VM45" s="46"/>
      <c r="VN45" s="46"/>
      <c r="VO45" s="46"/>
    </row>
    <row r="46" spans="1:589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VH46" s="46"/>
      <c r="VI46" s="101"/>
      <c r="VJ46" s="101"/>
      <c r="VK46" s="101"/>
      <c r="VL46" s="101"/>
      <c r="VM46" s="46"/>
      <c r="VN46" s="46"/>
      <c r="VO46" s="46"/>
    </row>
    <row r="47" spans="1:589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101"/>
      <c r="VE47" s="101"/>
      <c r="VF47" s="101"/>
      <c r="VG47" s="101"/>
      <c r="VH47" s="101"/>
      <c r="VI47" s="101"/>
      <c r="VJ47" s="101"/>
      <c r="VK47" s="101"/>
      <c r="VL47" s="101"/>
      <c r="VM47" s="46"/>
      <c r="VN47" s="46"/>
      <c r="VO47" s="46"/>
    </row>
    <row r="48" spans="1:589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101"/>
      <c r="VG48" s="101"/>
      <c r="VH48" s="46"/>
      <c r="VI48" s="101"/>
      <c r="VJ48" s="101"/>
      <c r="VK48" s="101"/>
      <c r="VL48" s="101"/>
      <c r="VM48" s="46"/>
      <c r="VN48" s="46"/>
      <c r="VO48" s="46"/>
    </row>
    <row r="49" spans="377:587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VH49" s="46"/>
      <c r="VI49" s="101"/>
      <c r="VJ49" s="101"/>
      <c r="VK49" s="101"/>
      <c r="VL49" s="101"/>
      <c r="VM49" s="46"/>
      <c r="VN49" s="46"/>
      <c r="VO49" s="46"/>
    </row>
    <row r="50" spans="377:587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VH50" s="46"/>
      <c r="VI50" s="101"/>
      <c r="VJ50" s="101"/>
      <c r="VK50" s="101"/>
      <c r="VL50" s="101"/>
      <c r="VM50" s="46"/>
      <c r="VN50" s="46"/>
      <c r="VO50" s="46"/>
    </row>
    <row r="51" spans="377:587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VH51" s="46"/>
      <c r="VI51" s="101"/>
      <c r="VJ51" s="101"/>
      <c r="VK51" s="101"/>
      <c r="VL51" s="101"/>
      <c r="VM51" s="46"/>
      <c r="VN51" s="46"/>
      <c r="VO51" s="46"/>
    </row>
    <row r="52" spans="377:587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VH52" s="46"/>
      <c r="VI52" s="101"/>
      <c r="VJ52" s="101"/>
      <c r="VK52" s="101"/>
      <c r="VL52" s="101"/>
      <c r="VM52" s="46"/>
      <c r="VN52" s="46"/>
      <c r="VO52" s="46"/>
    </row>
    <row r="53" spans="377:587" x14ac:dyDescent="0.3">
      <c r="NM53" s="81"/>
      <c r="NU53" s="81"/>
      <c r="NW53" s="81"/>
      <c r="QU53" s="81"/>
      <c r="RL53" s="101"/>
      <c r="RT53" s="101"/>
      <c r="SA53" s="101"/>
      <c r="TI53" s="101"/>
      <c r="VH53" s="46"/>
      <c r="VI53" s="101"/>
      <c r="VJ53" s="101"/>
      <c r="VK53" s="101"/>
      <c r="VL53" s="101"/>
      <c r="VM53" s="46"/>
      <c r="VN53" s="46"/>
      <c r="VO53" s="46"/>
    </row>
    <row r="54" spans="377:587" x14ac:dyDescent="0.3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101"/>
      <c r="VE54" s="101"/>
      <c r="VF54" s="101"/>
      <c r="VG54" s="101"/>
      <c r="VH54" s="101"/>
      <c r="VI54" s="101"/>
      <c r="VJ54" s="101"/>
      <c r="VK54" s="101"/>
      <c r="VL54" s="101"/>
      <c r="VM54" s="46"/>
      <c r="VN54" s="46"/>
      <c r="VO54" s="46"/>
    </row>
    <row r="55" spans="377:587" x14ac:dyDescent="0.3">
      <c r="RL55" s="101"/>
      <c r="RT55" s="101"/>
      <c r="SA55" s="101"/>
      <c r="TI55" s="101"/>
      <c r="UP55" s="101">
        <v>46219</v>
      </c>
      <c r="VH55" s="46"/>
      <c r="VI55" s="101"/>
      <c r="VJ55" s="101"/>
      <c r="VK55" s="101"/>
      <c r="VL55" s="101"/>
      <c r="VM55" s="46"/>
      <c r="VN55" s="46"/>
      <c r="VO55" s="46"/>
    </row>
    <row r="56" spans="377:587" x14ac:dyDescent="0.3">
      <c r="RL56" s="101"/>
      <c r="RT56" s="101"/>
      <c r="SA56" s="101"/>
      <c r="TI56" s="101"/>
      <c r="UP56" s="101">
        <v>46220</v>
      </c>
      <c r="VH56" s="46"/>
      <c r="VI56" s="101"/>
      <c r="VJ56" s="101"/>
      <c r="VK56" s="101"/>
      <c r="VL56" s="101"/>
    </row>
    <row r="57" spans="377:587" x14ac:dyDescent="0.3">
      <c r="SA57" s="101"/>
      <c r="TI57" s="101"/>
      <c r="UP57" s="101">
        <v>46221</v>
      </c>
      <c r="VH57" s="46"/>
      <c r="VI57" s="101"/>
      <c r="VJ57" s="101"/>
      <c r="VK57" s="101"/>
      <c r="VL57" s="101"/>
    </row>
    <row r="58" spans="377:587" x14ac:dyDescent="0.3">
      <c r="SA58" s="101"/>
      <c r="UP58" s="101">
        <v>46222</v>
      </c>
      <c r="VH58" s="46"/>
      <c r="VI58" s="46"/>
    </row>
    <row r="59" spans="377:587" x14ac:dyDescent="0.3">
      <c r="SA59" s="101"/>
      <c r="UP59" s="101">
        <v>46223</v>
      </c>
      <c r="VH59" s="46"/>
      <c r="VI59" s="46"/>
    </row>
    <row r="60" spans="377:587" x14ac:dyDescent="0.3">
      <c r="SA60" s="101"/>
      <c r="UP60" s="101">
        <v>46224</v>
      </c>
      <c r="VH60" s="46"/>
      <c r="VI60" s="46"/>
    </row>
    <row r="61" spans="377:587" x14ac:dyDescent="0.3">
      <c r="UP61" s="101">
        <v>46225</v>
      </c>
      <c r="VH61" s="46"/>
      <c r="VI61" s="46"/>
    </row>
    <row r="62" spans="377:587" x14ac:dyDescent="0.3">
      <c r="UP62" s="101">
        <v>46226</v>
      </c>
      <c r="VH62" s="46"/>
      <c r="VI62" s="46"/>
    </row>
    <row r="63" spans="377:587" x14ac:dyDescent="0.3">
      <c r="VH63" s="46"/>
      <c r="VI63" s="46"/>
    </row>
    <row r="64" spans="377:587" x14ac:dyDescent="0.3">
      <c r="VH64" s="46"/>
      <c r="VI64" s="46"/>
    </row>
    <row r="65" spans="580:581" x14ac:dyDescent="0.3">
      <c r="VH65" s="46"/>
      <c r="VI65" s="46"/>
    </row>
  </sheetData>
  <phoneticPr fontId="6" type="noConversion"/>
  <conditionalFormatting sqref="VH3:VO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R56"/>
  <sheetViews>
    <sheetView showGridLines="0" zoomScale="85" zoomScaleNormal="85" workbookViewId="0">
      <pane xSplit="2" topLeftCell="UY1" activePane="topRight" state="frozen"/>
      <selection pane="topRight" activeCell="UZ38" sqref="UZ38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79" width="16.33203125" style="46" customWidth="1"/>
    <col min="580" max="580" width="12.109375" bestFit="1" customWidth="1"/>
    <col min="581" max="581" width="12.44140625" bestFit="1" customWidth="1"/>
    <col min="582" max="582" width="12.33203125" bestFit="1" customWidth="1"/>
    <col min="583" max="583" width="11.88671875" bestFit="1" customWidth="1"/>
    <col min="584" max="588" width="11.88671875" customWidth="1"/>
    <col min="589" max="589" width="59.5546875" style="67" bestFit="1" customWidth="1"/>
    <col min="590" max="590" width="16.109375" bestFit="1" customWidth="1"/>
    <col min="591" max="597" width="11.109375" bestFit="1" customWidth="1"/>
  </cols>
  <sheetData>
    <row r="1" spans="1:590" x14ac:dyDescent="0.3">
      <c r="A1" t="s">
        <v>1127</v>
      </c>
      <c r="IL1" s="46"/>
    </row>
    <row r="2" spans="1:590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86"/>
      <c r="VG2" s="86"/>
      <c r="VH2" s="48">
        <v>45931</v>
      </c>
      <c r="VI2" s="68">
        <v>45962</v>
      </c>
      <c r="VJ2" s="68">
        <v>45992</v>
      </c>
      <c r="VK2" s="68">
        <v>46023</v>
      </c>
      <c r="VL2" s="68">
        <v>46054</v>
      </c>
      <c r="VM2" s="68">
        <v>46082</v>
      </c>
      <c r="VN2" s="68">
        <v>46113</v>
      </c>
      <c r="VO2" s="68">
        <v>46143</v>
      </c>
      <c r="VP2" s="68">
        <v>46174</v>
      </c>
      <c r="VQ2" s="72"/>
    </row>
    <row r="3" spans="1:590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13">
        <v>1</v>
      </c>
      <c r="UZ3" s="113">
        <v>1</v>
      </c>
      <c r="VA3" s="113">
        <v>1</v>
      </c>
      <c r="VB3" s="113">
        <v>1</v>
      </c>
      <c r="VC3" s="113">
        <v>1</v>
      </c>
      <c r="VD3" s="113">
        <v>1</v>
      </c>
      <c r="VE3" s="113">
        <v>1</v>
      </c>
      <c r="VF3" s="113"/>
      <c r="VG3" s="113"/>
      <c r="VH3" s="107">
        <f t="shared" ref="VH3:VH13" si="0">AVERAGE(JP3:KT3)</f>
        <v>0.9851612903225806</v>
      </c>
      <c r="VI3" s="108">
        <f t="shared" ref="VI3:VI42" si="1">IFERROR(AVERAGE(KU3:LX3),"")</f>
        <v>0.51400000000000001</v>
      </c>
      <c r="VJ3" s="108">
        <f t="shared" ref="VJ3:VJ42" si="2">AVERAGE(LY3:NC3)</f>
        <v>0.97806451612903222</v>
      </c>
      <c r="VK3" s="108">
        <f t="shared" ref="VK3:VK42" si="3">AVERAGE(ND3:OH3)</f>
        <v>0.97576164874551963</v>
      </c>
      <c r="VL3" s="108">
        <f>AVERAGE(DispDiaria[[#This Row],[01/02/2026]:[28/02/2026]])</f>
        <v>1</v>
      </c>
      <c r="VM3" s="108">
        <f>AVERAGE(DispDiaria[[#This Row],[01/03/2026]:[31/03/2026]])</f>
        <v>0.99193548387096775</v>
      </c>
      <c r="VN3" s="108">
        <f>AVERAGE(DispDiaria[[#This Row],[01/04/2026]:[30/04/2026]])</f>
        <v>1</v>
      </c>
      <c r="VO3" s="147">
        <f>AVERAGE(DispDiaria[[#This Row],[01/05/2026]:[31/05/2026]])</f>
        <v>1</v>
      </c>
      <c r="VP3" s="147">
        <f>AVERAGE(DispDiaria[[#This Row],[01/06/2026]:[30/06/2026]])</f>
        <v>0.97346296296296297</v>
      </c>
      <c r="VQ3" s="72" t="s">
        <v>1084</v>
      </c>
      <c r="VR3" t="s">
        <v>1085</v>
      </c>
    </row>
    <row r="4" spans="1:590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77">
        <v>1</v>
      </c>
      <c r="UZ4" s="77">
        <v>1</v>
      </c>
      <c r="VA4" s="77">
        <v>1</v>
      </c>
      <c r="VB4" s="77">
        <v>1</v>
      </c>
      <c r="VC4" s="77">
        <v>1</v>
      </c>
      <c r="VD4" s="77">
        <v>1</v>
      </c>
      <c r="VE4" s="77">
        <v>1</v>
      </c>
      <c r="VF4" s="77"/>
      <c r="VG4" s="77"/>
      <c r="VH4" s="107">
        <f t="shared" si="0"/>
        <v>0.88419354838709685</v>
      </c>
      <c r="VI4" s="108">
        <f t="shared" si="1"/>
        <v>0.57600000000000007</v>
      </c>
      <c r="VJ4" s="108">
        <f t="shared" si="2"/>
        <v>0.88345161290322582</v>
      </c>
      <c r="VK4" s="108">
        <f t="shared" si="3"/>
        <v>0.85134234045524371</v>
      </c>
      <c r="VL4" s="108">
        <f>AVERAGE(DispDiaria[[#This Row],[01/02/2026]:[28/02/2026]])</f>
        <v>0.97271825396825395</v>
      </c>
      <c r="VM4" s="108">
        <f>AVERAGE(DispDiaria[[#This Row],[01/03/2026]:[31/03/2026]])</f>
        <v>0.99193548387096775</v>
      </c>
      <c r="VN4" s="108">
        <f>AVERAGE(DispDiaria[[#This Row],[01/04/2026]:[30/04/2026]])</f>
        <v>1</v>
      </c>
      <c r="VO4" s="147">
        <f>AVERAGE(DispDiaria[[#This Row],[01/05/2026]:[31/05/2026]])</f>
        <v>1</v>
      </c>
      <c r="VP4" s="147">
        <f>AVERAGE(DispDiaria[[#This Row],[01/06/2026]:[30/06/2026]])</f>
        <v>0.97346296296296297</v>
      </c>
      <c r="VQ4" s="72" t="s">
        <v>1084</v>
      </c>
      <c r="VR4" s="30" t="s">
        <v>1086</v>
      </c>
    </row>
    <row r="5" spans="1:590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77">
        <v>1</v>
      </c>
      <c r="UZ5" s="77">
        <v>1</v>
      </c>
      <c r="VA5" s="77">
        <v>1</v>
      </c>
      <c r="VB5" s="77">
        <v>1</v>
      </c>
      <c r="VC5" s="77">
        <v>1</v>
      </c>
      <c r="VD5" s="77">
        <v>1</v>
      </c>
      <c r="VE5" s="77">
        <v>1</v>
      </c>
      <c r="VF5" s="77"/>
      <c r="VG5" s="77"/>
      <c r="VH5" s="107">
        <f t="shared" si="0"/>
        <v>1</v>
      </c>
      <c r="VI5" s="108">
        <f t="shared" si="1"/>
        <v>0.9946666666666667</v>
      </c>
      <c r="VJ5" s="108">
        <f t="shared" si="2"/>
        <v>0.98967741935483866</v>
      </c>
      <c r="VK5" s="108">
        <f t="shared" si="3"/>
        <v>0.98837365591397852</v>
      </c>
      <c r="VL5" s="108">
        <f>AVERAGE(DispDiaria[[#This Row],[01/02/2026]:[28/02/2026]])</f>
        <v>0.97565104166666672</v>
      </c>
      <c r="VM5" s="108">
        <f>AVERAGE(DispDiaria[[#This Row],[01/03/2026]:[31/03/2026]])</f>
        <v>0.99238239247311832</v>
      </c>
      <c r="VN5" s="108">
        <f>AVERAGE(DispDiaria[[#This Row],[01/04/2026]:[30/04/2026]])</f>
        <v>0.9996666666666667</v>
      </c>
      <c r="VO5" s="147">
        <f>AVERAGE(DispDiaria[[#This Row],[01/05/2026]:[31/05/2026]])</f>
        <v>1</v>
      </c>
      <c r="VP5" s="147">
        <f>AVERAGE(DispDiaria[[#This Row],[01/06/2026]:[30/06/2026]])</f>
        <v>0.99630925925925928</v>
      </c>
      <c r="VQ5" s="72" t="s">
        <v>1084</v>
      </c>
      <c r="VR5" s="30" t="s">
        <v>1086</v>
      </c>
    </row>
    <row r="6" spans="1:590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77">
        <v>1</v>
      </c>
      <c r="UZ6" s="77">
        <v>1</v>
      </c>
      <c r="VA6" s="77">
        <v>1</v>
      </c>
      <c r="VB6" s="77">
        <v>1</v>
      </c>
      <c r="VC6" s="77">
        <v>1</v>
      </c>
      <c r="VD6" s="77">
        <v>1</v>
      </c>
      <c r="VE6" s="77">
        <v>1</v>
      </c>
      <c r="VF6" s="77"/>
      <c r="VG6" s="77"/>
      <c r="VH6" s="107">
        <f t="shared" si="0"/>
        <v>0.99935483870967745</v>
      </c>
      <c r="VI6" s="108">
        <f t="shared" si="1"/>
        <v>0.98866666666666669</v>
      </c>
      <c r="VJ6" s="108">
        <f t="shared" si="2"/>
        <v>0.96391258064516128</v>
      </c>
      <c r="VK6" s="108">
        <f t="shared" si="3"/>
        <v>0.78579189068100364</v>
      </c>
      <c r="VL6" s="108">
        <f>AVERAGE(DispDiaria[[#This Row],[01/02/2026]:[28/02/2026]])</f>
        <v>0.99930555555555556</v>
      </c>
      <c r="VM6" s="108">
        <f>AVERAGE(DispDiaria[[#This Row],[01/03/2026]:[31/03/2026]])</f>
        <v>0.97109318996415772</v>
      </c>
      <c r="VN6" s="108">
        <f>AVERAGE(DispDiaria[[#This Row],[01/04/2026]:[30/04/2026]])</f>
        <v>0.98193518518518519</v>
      </c>
      <c r="VO6" s="147">
        <f>AVERAGE(DispDiaria[[#This Row],[01/05/2026]:[31/05/2026]])</f>
        <v>0.99820349286668231</v>
      </c>
      <c r="VP6" s="147">
        <f>AVERAGE(DispDiaria[[#This Row],[01/06/2026]:[30/06/2026]])</f>
        <v>0.98346296296296309</v>
      </c>
      <c r="VQ6" s="72" t="s">
        <v>1084</v>
      </c>
      <c r="VR6" t="s">
        <v>1085</v>
      </c>
    </row>
    <row r="7" spans="1:590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77">
        <v>1</v>
      </c>
      <c r="UZ7" s="77">
        <v>0.93530000000000002</v>
      </c>
      <c r="VA7" s="77">
        <v>1</v>
      </c>
      <c r="VB7" s="77">
        <v>1</v>
      </c>
      <c r="VC7" s="77">
        <v>1</v>
      </c>
      <c r="VD7" s="77">
        <v>1</v>
      </c>
      <c r="VE7" s="77">
        <v>1</v>
      </c>
      <c r="VF7" s="77"/>
      <c r="VG7" s="77"/>
      <c r="VH7" s="107">
        <f t="shared" si="0"/>
        <v>0.99935483870967745</v>
      </c>
      <c r="VI7" s="108">
        <f t="shared" si="1"/>
        <v>0.99099999999999999</v>
      </c>
      <c r="VJ7" s="108">
        <f t="shared" si="2"/>
        <v>0.9830451612903226</v>
      </c>
      <c r="VK7" s="108">
        <f t="shared" si="3"/>
        <v>0.98920250896057349</v>
      </c>
      <c r="VL7" s="108">
        <f>AVERAGE(DispDiaria[[#This Row],[01/02/2026]:[28/02/2026]])</f>
        <v>0.99875992063492058</v>
      </c>
      <c r="VM7" s="108">
        <f>AVERAGE(DispDiaria[[#This Row],[01/03/2026]:[31/03/2026]])</f>
        <v>0.97134296594982072</v>
      </c>
      <c r="VN7" s="108">
        <f>AVERAGE(DispDiaria[[#This Row],[01/04/2026]:[30/04/2026]])</f>
        <v>0.98036689824074075</v>
      </c>
      <c r="VO7" s="147">
        <f>AVERAGE(DispDiaria[[#This Row],[01/05/2026]:[31/05/2026]])</f>
        <v>0.99910394265232982</v>
      </c>
      <c r="VP7" s="147">
        <f>AVERAGE(DispDiaria[[#This Row],[01/06/2026]:[30/06/2026]])</f>
        <v>0.98346296296296309</v>
      </c>
      <c r="VQ7" s="72" t="s">
        <v>1084</v>
      </c>
      <c r="VR7" s="30" t="s">
        <v>1086</v>
      </c>
    </row>
    <row r="8" spans="1:590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77">
        <v>1</v>
      </c>
      <c r="UZ8" s="77">
        <v>1</v>
      </c>
      <c r="VA8" s="77">
        <v>0.42222500000000002</v>
      </c>
      <c r="VB8" s="77">
        <v>1</v>
      </c>
      <c r="VC8" s="77">
        <v>1</v>
      </c>
      <c r="VD8" s="77">
        <v>1</v>
      </c>
      <c r="VE8" s="77">
        <v>1</v>
      </c>
      <c r="VF8" s="77"/>
      <c r="VG8" s="77"/>
      <c r="VH8" s="107">
        <f t="shared" si="0"/>
        <v>0.9986225806451613</v>
      </c>
      <c r="VI8" s="108">
        <f t="shared" si="1"/>
        <v>1</v>
      </c>
      <c r="VJ8" s="108">
        <f t="shared" si="2"/>
        <v>0.99889774193548375</v>
      </c>
      <c r="VK8" s="108">
        <f t="shared" si="3"/>
        <v>1</v>
      </c>
      <c r="VL8" s="108">
        <f>AVERAGE(DispDiaria[[#This Row],[01/02/2026]:[28/02/2026]])</f>
        <v>0.91612103174603188</v>
      </c>
      <c r="VM8" s="108">
        <f>AVERAGE(DispDiaria[[#This Row],[01/03/2026]:[31/03/2026]])</f>
        <v>0.77910322580645153</v>
      </c>
      <c r="VN8" s="108">
        <f>AVERAGE(DispDiaria[[#This Row],[01/04/2026]:[30/04/2026]])</f>
        <v>1</v>
      </c>
      <c r="VO8" s="147">
        <f>AVERAGE(DispDiaria[[#This Row],[01/05/2026]:[31/05/2026]])</f>
        <v>0.94448924731182815</v>
      </c>
      <c r="VP8" s="147">
        <f>AVERAGE(DispDiaria[[#This Row],[01/06/2026]:[30/06/2026]])</f>
        <v>0.97796333333333341</v>
      </c>
      <c r="VQ8" s="72" t="s">
        <v>1084</v>
      </c>
      <c r="VR8" t="s">
        <v>1085</v>
      </c>
    </row>
    <row r="9" spans="1:590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77">
        <v>1</v>
      </c>
      <c r="UZ9" s="77">
        <v>1</v>
      </c>
      <c r="VA9" s="77">
        <v>0.42222500000000002</v>
      </c>
      <c r="VB9" s="77">
        <v>1</v>
      </c>
      <c r="VC9" s="77">
        <v>1</v>
      </c>
      <c r="VD9" s="77">
        <v>1</v>
      </c>
      <c r="VE9" s="77">
        <v>1</v>
      </c>
      <c r="VF9" s="77"/>
      <c r="VG9" s="77"/>
      <c r="VH9" s="107">
        <f t="shared" si="0"/>
        <v>0.9995935483870968</v>
      </c>
      <c r="VI9" s="108">
        <f t="shared" si="1"/>
        <v>1</v>
      </c>
      <c r="VJ9" s="108">
        <f t="shared" si="2"/>
        <v>1</v>
      </c>
      <c r="VK9" s="108">
        <f t="shared" si="3"/>
        <v>1</v>
      </c>
      <c r="VL9" s="108">
        <f>AVERAGE(DispDiaria[[#This Row],[01/02/2026]:[28/02/2026]])</f>
        <v>0.8214285714285714</v>
      </c>
      <c r="VM9" s="108">
        <f>AVERAGE(DispDiaria[[#This Row],[01/03/2026]:[31/03/2026]])</f>
        <v>0.40051612903225808</v>
      </c>
      <c r="VN9" s="108">
        <f>AVERAGE(DispDiaria[[#This Row],[01/04/2026]:[30/04/2026]])</f>
        <v>1</v>
      </c>
      <c r="VO9" s="147">
        <f>AVERAGE(DispDiaria[[#This Row],[01/05/2026]:[31/05/2026]])</f>
        <v>1</v>
      </c>
      <c r="VP9" s="147">
        <f>AVERAGE(DispDiaria[[#This Row],[01/06/2026]:[30/06/2026]])</f>
        <v>1</v>
      </c>
      <c r="VQ9" s="72" t="s">
        <v>1084</v>
      </c>
      <c r="VR9" t="s">
        <v>1085</v>
      </c>
    </row>
    <row r="10" spans="1:590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77">
        <v>1</v>
      </c>
      <c r="UZ10" s="77">
        <v>1</v>
      </c>
      <c r="VA10" s="77">
        <v>1</v>
      </c>
      <c r="VB10" s="77">
        <v>1</v>
      </c>
      <c r="VC10" s="77">
        <v>1</v>
      </c>
      <c r="VD10" s="77">
        <v>1</v>
      </c>
      <c r="VE10" s="77">
        <v>1</v>
      </c>
      <c r="VF10" s="77"/>
      <c r="VG10" s="77"/>
      <c r="VH10" s="107">
        <f t="shared" si="0"/>
        <v>0.99977741935483866</v>
      </c>
      <c r="VI10" s="108">
        <f t="shared" si="1"/>
        <v>1</v>
      </c>
      <c r="VJ10" s="108">
        <f t="shared" si="2"/>
        <v>0.992958064516129</v>
      </c>
      <c r="VK10" s="108">
        <f t="shared" si="3"/>
        <v>0.98248207885304661</v>
      </c>
      <c r="VL10" s="108">
        <f>AVERAGE(DispDiaria[[#This Row],[01/02/2026]:[28/02/2026]])</f>
        <v>0.97023809523809512</v>
      </c>
      <c r="VM10" s="108">
        <f>AVERAGE(DispDiaria[[#This Row],[01/03/2026]:[31/03/2026]])</f>
        <v>0.92836021505376354</v>
      </c>
      <c r="VN10" s="108">
        <f>AVERAGE(DispDiaria[[#This Row],[01/04/2026]:[30/04/2026]])</f>
        <v>0.84171296296296305</v>
      </c>
      <c r="VO10" s="147">
        <f>AVERAGE(DispDiaria[[#This Row],[01/05/2026]:[31/05/2026]])</f>
        <v>0.99749103942652328</v>
      </c>
      <c r="VP10" s="147">
        <f>AVERAGE(DispDiaria[[#This Row],[01/06/2026]:[30/06/2026]])</f>
        <v>1</v>
      </c>
      <c r="VQ10" s="72" t="s">
        <v>1084</v>
      </c>
      <c r="VR10" s="30" t="s">
        <v>1086</v>
      </c>
    </row>
    <row r="11" spans="1:590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77">
        <v>1</v>
      </c>
      <c r="UZ11" s="77">
        <v>1</v>
      </c>
      <c r="VA11" s="77">
        <v>1</v>
      </c>
      <c r="VB11" s="77">
        <v>0.83055833333333329</v>
      </c>
      <c r="VC11" s="77">
        <v>1</v>
      </c>
      <c r="VD11" s="77">
        <v>1</v>
      </c>
      <c r="VE11" s="77">
        <v>1</v>
      </c>
      <c r="VF11" s="77"/>
      <c r="VG11" s="77"/>
      <c r="VH11" s="107">
        <f t="shared" si="0"/>
        <v>0.99714838709677411</v>
      </c>
      <c r="VI11" s="108">
        <f t="shared" si="1"/>
        <v>0.98266666666666669</v>
      </c>
      <c r="VJ11" s="108">
        <f t="shared" si="2"/>
        <v>0.9912903225806452</v>
      </c>
      <c r="VK11" s="108">
        <f t="shared" si="3"/>
        <v>0.842741935483871</v>
      </c>
      <c r="VL11" s="108">
        <f>AVERAGE(DispDiaria[[#This Row],[01/02/2026]:[28/02/2026]])</f>
        <v>0.96274801587301584</v>
      </c>
      <c r="VM11" s="108">
        <f>AVERAGE(DispDiaria[[#This Row],[01/03/2026]:[31/03/2026]])</f>
        <v>0.99350358422939067</v>
      </c>
      <c r="VN11" s="108">
        <f>AVERAGE(DispDiaria[[#This Row],[01/04/2026]:[30/04/2026]])</f>
        <v>0.98671296296296296</v>
      </c>
      <c r="VO11" s="147">
        <f>AVERAGE(DispDiaria[[#This Row],[01/05/2026]:[31/05/2026]])</f>
        <v>0.97403278515709091</v>
      </c>
      <c r="VP11" s="147">
        <f>AVERAGE(DispDiaria[[#This Row],[01/06/2026]:[30/06/2026]])</f>
        <v>0.97123128858020891</v>
      </c>
      <c r="VQ11" s="72" t="s">
        <v>1084</v>
      </c>
      <c r="VR11" s="30" t="s">
        <v>1086</v>
      </c>
    </row>
    <row r="12" spans="1:590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77">
        <v>1</v>
      </c>
      <c r="UZ12" s="77">
        <v>1</v>
      </c>
      <c r="VA12" s="77">
        <v>1</v>
      </c>
      <c r="VB12" s="77">
        <v>1</v>
      </c>
      <c r="VC12" s="77">
        <v>1</v>
      </c>
      <c r="VD12" s="77">
        <v>1</v>
      </c>
      <c r="VE12" s="77">
        <v>1</v>
      </c>
      <c r="VF12" s="77"/>
      <c r="VG12" s="77"/>
      <c r="VH12" s="107">
        <f t="shared" si="0"/>
        <v>1</v>
      </c>
      <c r="VI12" s="108">
        <f t="shared" si="1"/>
        <v>0.99233333333333318</v>
      </c>
      <c r="VJ12" s="108">
        <f t="shared" si="2"/>
        <v>0.95580645161290279</v>
      </c>
      <c r="VK12" s="108">
        <f t="shared" si="3"/>
        <v>0.93833019713261645</v>
      </c>
      <c r="VL12" s="108">
        <f>AVERAGE(DispDiaria[[#This Row],[01/02/2026]:[28/02/2026]])</f>
        <v>1</v>
      </c>
      <c r="VM12" s="108">
        <f>AVERAGE(DispDiaria[[#This Row],[01/03/2026]:[31/03/2026]])</f>
        <v>0.96300268817204315</v>
      </c>
      <c r="VN12" s="108">
        <f>AVERAGE(DispDiaria[[#This Row],[01/04/2026]:[30/04/2026]])</f>
        <v>0.86634837962962952</v>
      </c>
      <c r="VO12" s="147">
        <f>AVERAGE(DispDiaria[[#This Row],[01/05/2026]:[31/05/2026]])</f>
        <v>0.92068815797455894</v>
      </c>
      <c r="VP12" s="147">
        <f>AVERAGE(DispDiaria[[#This Row],[01/06/2026]:[30/06/2026]])</f>
        <v>0.98287037037037039</v>
      </c>
      <c r="VQ12" s="72" t="s">
        <v>1084</v>
      </c>
      <c r="VR12" t="s">
        <v>1085</v>
      </c>
    </row>
    <row r="13" spans="1:590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77">
        <v>1</v>
      </c>
      <c r="UZ13" s="77">
        <v>1</v>
      </c>
      <c r="VA13" s="77">
        <v>1</v>
      </c>
      <c r="VB13" s="77">
        <v>0.97858819444444445</v>
      </c>
      <c r="VC13" s="77">
        <v>1</v>
      </c>
      <c r="VD13" s="77">
        <v>1</v>
      </c>
      <c r="VE13" s="77">
        <v>1</v>
      </c>
      <c r="VF13" s="77"/>
      <c r="VG13" s="77"/>
      <c r="VH13" s="107">
        <f t="shared" si="0"/>
        <v>1</v>
      </c>
      <c r="VI13" s="108">
        <f t="shared" si="1"/>
        <v>0.97516666666666674</v>
      </c>
      <c r="VJ13" s="108">
        <f t="shared" si="2"/>
        <v>0.99451612903225806</v>
      </c>
      <c r="VK13" s="108">
        <f t="shared" si="3"/>
        <v>0.9961021505376344</v>
      </c>
      <c r="VL13" s="108">
        <f>AVERAGE(DispDiaria[[#This Row],[01/02/2026]:[28/02/2026]])</f>
        <v>0.99886527613800347</v>
      </c>
      <c r="VM13" s="108">
        <f>AVERAGE(DispDiaria[[#This Row],[01/03/2026]:[31/03/2026]])</f>
        <v>1</v>
      </c>
      <c r="VN13" s="108">
        <f>AVERAGE(DispDiaria[[#This Row],[01/04/2026]:[30/04/2026]])</f>
        <v>0.97388093621399119</v>
      </c>
      <c r="VO13" s="147">
        <f>AVERAGE(DispDiaria[[#This Row],[01/05/2026]:[31/05/2026]])</f>
        <v>0.97325186473691694</v>
      </c>
      <c r="VP13" s="147">
        <f>AVERAGE(DispDiaria[[#This Row],[01/06/2026]:[30/06/2026]])</f>
        <v>0.98966481481481472</v>
      </c>
      <c r="VQ13" s="72" t="s">
        <v>1084</v>
      </c>
      <c r="VR13" s="30" t="s">
        <v>1086</v>
      </c>
    </row>
    <row r="14" spans="1:590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77">
        <v>1</v>
      </c>
      <c r="UZ14" s="77">
        <v>0.96412013888888881</v>
      </c>
      <c r="VA14" s="77">
        <v>1</v>
      </c>
      <c r="VB14" s="77">
        <v>0.97569444444444453</v>
      </c>
      <c r="VC14" s="77">
        <v>1</v>
      </c>
      <c r="VD14" s="77">
        <v>0.98206041666666666</v>
      </c>
      <c r="VE14" s="77">
        <v>1</v>
      </c>
      <c r="VF14" s="77"/>
      <c r="VG14" s="77"/>
      <c r="VH14" s="107">
        <f t="shared" ref="VH14:VH42" si="4">IFERROR(AVERAGE(JP14:KT14),"")</f>
        <v>0.99935483870967745</v>
      </c>
      <c r="VI14" s="108">
        <f t="shared" si="1"/>
        <v>0.9993333333333333</v>
      </c>
      <c r="VJ14" s="108">
        <f t="shared" si="2"/>
        <v>0.99935483870967745</v>
      </c>
      <c r="VK14" s="108">
        <f t="shared" si="3"/>
        <v>0.99883512544802866</v>
      </c>
      <c r="VL14" s="108">
        <f>AVERAGE(DispDiaria[[#This Row],[01/02/2026]:[28/02/2026]])</f>
        <v>0.99935515873015868</v>
      </c>
      <c r="VM14" s="108">
        <f>AVERAGE(DispDiaria[[#This Row],[01/03/2026]:[31/03/2026]])</f>
        <v>1</v>
      </c>
      <c r="VN14" s="108">
        <f>AVERAGE(DispDiaria[[#This Row],[01/04/2026]:[30/04/2026]])</f>
        <v>0.98032407407407363</v>
      </c>
      <c r="VO14" s="147">
        <f>AVERAGE(DispDiaria[[#This Row],[01/05/2026]:[31/05/2026]])</f>
        <v>0.93716666666666637</v>
      </c>
      <c r="VP14" s="147">
        <f>AVERAGE(DispDiaria[[#This Row],[01/06/2026]:[30/06/2026]])</f>
        <v>0.99465333333333328</v>
      </c>
      <c r="VQ14" s="72" t="s">
        <v>1088</v>
      </c>
      <c r="VR14" s="30" t="s">
        <v>1086</v>
      </c>
    </row>
    <row r="15" spans="1:590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77">
        <v>0.88888888888888884</v>
      </c>
      <c r="UZ15" s="77">
        <v>0.88888888888888884</v>
      </c>
      <c r="VA15" s="77">
        <v>0.88888888888888884</v>
      </c>
      <c r="VB15" s="77">
        <v>0.88888888888888884</v>
      </c>
      <c r="VC15" s="77">
        <v>0.88888888888888884</v>
      </c>
      <c r="VD15" s="77">
        <v>0.77160740740740741</v>
      </c>
      <c r="VE15" s="77">
        <v>0.88888888888888884</v>
      </c>
      <c r="VF15" s="77"/>
      <c r="VG15" s="77"/>
      <c r="VH15" s="107" t="str">
        <f t="shared" si="4"/>
        <v/>
      </c>
      <c r="VI15" s="108">
        <f t="shared" si="1"/>
        <v>0.81199999999999994</v>
      </c>
      <c r="VJ15" s="108">
        <f t="shared" si="2"/>
        <v>0.9109677419354838</v>
      </c>
      <c r="VK15" s="108">
        <f t="shared" si="3"/>
        <v>0.94802867383512546</v>
      </c>
      <c r="VL15" s="108">
        <f>AVERAGE(DispDiaria[[#This Row],[01/02/2026]:[28/02/2026]])</f>
        <v>0.93303571428571441</v>
      </c>
      <c r="VM15" s="108">
        <f>AVERAGE(DispDiaria[[#This Row],[01/03/2026]:[31/03/2026]])</f>
        <v>0.93344869822779752</v>
      </c>
      <c r="VN15" s="108">
        <f>AVERAGE(DispDiaria[[#This Row],[01/04/2026]:[30/04/2026]])</f>
        <v>0.87160956790123467</v>
      </c>
      <c r="VO15" s="147">
        <f>AVERAGE(DispDiaria[[#This Row],[01/05/2026]:[31/05/2026]])</f>
        <v>0.81854573177167611</v>
      </c>
      <c r="VP15" s="147">
        <f>AVERAGE(DispDiaria[[#This Row],[01/06/2026]:[30/06/2026]])</f>
        <v>0.69229758149032961</v>
      </c>
      <c r="VQ15" s="72" t="s">
        <v>1084</v>
      </c>
      <c r="VR15" s="30" t="s">
        <v>1086</v>
      </c>
    </row>
    <row r="16" spans="1:590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77">
        <v>0.91666666666666663</v>
      </c>
      <c r="UZ16" s="77">
        <v>0.91666666666666663</v>
      </c>
      <c r="VA16" s="77">
        <v>0.91666666666666663</v>
      </c>
      <c r="VB16" s="77">
        <v>0.91666666666666663</v>
      </c>
      <c r="VC16" s="77">
        <v>0.91666666666666663</v>
      </c>
      <c r="VD16" s="77">
        <v>0.79572013888888893</v>
      </c>
      <c r="VE16" s="77">
        <v>0.91666666666666663</v>
      </c>
      <c r="VF16" s="77"/>
      <c r="VG16" s="77"/>
      <c r="VH16" s="107">
        <f t="shared" si="4"/>
        <v>1</v>
      </c>
      <c r="VI16" s="108">
        <f t="shared" si="1"/>
        <v>0.8713333333333334</v>
      </c>
      <c r="VJ16" s="108">
        <f t="shared" si="2"/>
        <v>0.90709677419354828</v>
      </c>
      <c r="VK16" s="108">
        <f t="shared" si="3"/>
        <v>0.94323476702508957</v>
      </c>
      <c r="VL16" s="108">
        <f>AVERAGE(DispDiaria[[#This Row],[01/02/2026]:[28/02/2026]])</f>
        <v>0.94965277777777779</v>
      </c>
      <c r="VM16" s="108">
        <f>AVERAGE(DispDiaria[[#This Row],[01/03/2026]:[31/03/2026]])</f>
        <v>0.95112591845878136</v>
      </c>
      <c r="VN16" s="108">
        <f>AVERAGE(DispDiaria[[#This Row],[01/04/2026]:[30/04/2026]])</f>
        <v>0.90978009259259263</v>
      </c>
      <c r="VO16" s="147">
        <f>AVERAGE(DispDiaria[[#This Row],[01/05/2026]:[31/05/2026]])</f>
        <v>0.82439455555422758</v>
      </c>
      <c r="VP16" s="147">
        <f>AVERAGE(DispDiaria[[#This Row],[01/06/2026]:[30/06/2026]])</f>
        <v>0.8763253592681074</v>
      </c>
      <c r="VQ16" s="72" t="s">
        <v>1084</v>
      </c>
      <c r="VR16" t="s">
        <v>1085</v>
      </c>
    </row>
    <row r="17" spans="1:590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77">
        <v>1</v>
      </c>
      <c r="UZ17" s="77">
        <v>0.93333333333333324</v>
      </c>
      <c r="VA17" s="77">
        <v>1</v>
      </c>
      <c r="VB17" s="77">
        <v>1</v>
      </c>
      <c r="VC17" s="77">
        <v>1</v>
      </c>
      <c r="VD17" s="77">
        <v>1</v>
      </c>
      <c r="VE17" s="77">
        <v>1</v>
      </c>
      <c r="VF17" s="77"/>
      <c r="VG17" s="77"/>
      <c r="VH17" s="107">
        <f t="shared" si="4"/>
        <v>1</v>
      </c>
      <c r="VI17" s="108">
        <f t="shared" si="1"/>
        <v>0.97599999999999987</v>
      </c>
      <c r="VJ17" s="108">
        <f t="shared" si="2"/>
        <v>0.99516129032258072</v>
      </c>
      <c r="VK17" s="108">
        <f t="shared" si="3"/>
        <v>0.99583333333333335</v>
      </c>
      <c r="VL17" s="108">
        <f>AVERAGE(DispDiaria[[#This Row],[01/02/2026]:[28/02/2026]])</f>
        <v>0.99662698412698414</v>
      </c>
      <c r="VM17" s="108">
        <f>AVERAGE(DispDiaria[[#This Row],[01/03/2026]:[31/03/2026]])</f>
        <v>0.99959677419354831</v>
      </c>
      <c r="VN17" s="108">
        <f>AVERAGE(DispDiaria[[#This Row],[01/04/2026]:[30/04/2026]])</f>
        <v>0.99962962962962953</v>
      </c>
      <c r="VO17" s="147">
        <f>AVERAGE(DispDiaria[[#This Row],[01/05/2026]:[31/05/2026]])</f>
        <v>1</v>
      </c>
      <c r="VP17" s="147">
        <f>AVERAGE(DispDiaria[[#This Row],[01/06/2026]:[30/06/2026]])</f>
        <v>1</v>
      </c>
      <c r="VQ17" s="72" t="s">
        <v>1084</v>
      </c>
      <c r="VR17" s="30" t="s">
        <v>1086</v>
      </c>
    </row>
    <row r="18" spans="1:590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77">
        <v>1</v>
      </c>
      <c r="UZ18" s="77">
        <v>1</v>
      </c>
      <c r="VA18" s="77">
        <v>1</v>
      </c>
      <c r="VB18" s="77">
        <v>1</v>
      </c>
      <c r="VC18" s="77">
        <v>1</v>
      </c>
      <c r="VD18" s="77">
        <v>1</v>
      </c>
      <c r="VE18" s="77">
        <v>1</v>
      </c>
      <c r="VF18" s="77"/>
      <c r="VG18" s="77"/>
      <c r="VH18" s="107" t="str">
        <f t="shared" si="4"/>
        <v/>
      </c>
      <c r="VI18" s="108" t="str">
        <f t="shared" si="1"/>
        <v/>
      </c>
      <c r="VJ18" s="108">
        <f t="shared" si="2"/>
        <v>0.97290322580645161</v>
      </c>
      <c r="VK18" s="108">
        <f t="shared" si="3"/>
        <v>0.9785842293906809</v>
      </c>
      <c r="VL18" s="108">
        <f>AVERAGE(DispDiaria[[#This Row],[01/02/2026]:[28/02/2026]])</f>
        <v>0.98382936507936514</v>
      </c>
      <c r="VM18" s="108">
        <f>AVERAGE(DispDiaria[[#This Row],[01/03/2026]:[31/03/2026]])</f>
        <v>0.9775313620071685</v>
      </c>
      <c r="VN18" s="108">
        <f>AVERAGE(DispDiaria[[#This Row],[01/04/2026]:[30/04/2026]])</f>
        <v>0.98671296296296296</v>
      </c>
      <c r="VO18" s="147">
        <f>AVERAGE(DispDiaria[[#This Row],[01/05/2026]:[31/05/2026]])</f>
        <v>0.99655017921146949</v>
      </c>
      <c r="VP18" s="147">
        <f>AVERAGE(DispDiaria[[#This Row],[01/06/2026]:[30/06/2026]])</f>
        <v>0.99305555555555547</v>
      </c>
      <c r="VQ18" s="72" t="s">
        <v>1084</v>
      </c>
      <c r="VR18" s="30" t="s">
        <v>1086</v>
      </c>
    </row>
    <row r="19" spans="1:590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77">
        <v>1</v>
      </c>
      <c r="UZ19" s="77">
        <v>1</v>
      </c>
      <c r="VA19" s="77">
        <v>1</v>
      </c>
      <c r="VB19" s="77">
        <v>1</v>
      </c>
      <c r="VC19" s="77">
        <v>1</v>
      </c>
      <c r="VD19" s="77">
        <v>1</v>
      </c>
      <c r="VE19" s="77">
        <v>1</v>
      </c>
      <c r="VF19" s="77"/>
      <c r="VG19" s="77"/>
      <c r="VH19" s="107">
        <f t="shared" si="4"/>
        <v>0.99967741935483878</v>
      </c>
      <c r="VI19" s="108">
        <f t="shared" si="1"/>
        <v>0.97466666666666668</v>
      </c>
      <c r="VJ19" s="108">
        <f t="shared" si="2"/>
        <v>0.98751806451612911</v>
      </c>
      <c r="VK19" s="108">
        <f t="shared" si="3"/>
        <v>0.96626344086021509</v>
      </c>
      <c r="VL19" s="108">
        <f>AVERAGE(DispDiaria[[#This Row],[01/02/2026]:[28/02/2026]])</f>
        <v>0.99880952380952392</v>
      </c>
      <c r="VM19" s="108">
        <f>AVERAGE(DispDiaria[[#This Row],[01/03/2026]:[31/03/2026]])</f>
        <v>0.99759184587813632</v>
      </c>
      <c r="VN19" s="108">
        <f>AVERAGE(DispDiaria[[#This Row],[01/04/2026]:[30/04/2026]])</f>
        <v>0.99379629629629629</v>
      </c>
      <c r="VO19" s="147">
        <f>AVERAGE(DispDiaria[[#This Row],[01/05/2026]:[31/05/2026]])</f>
        <v>0.99869413740381485</v>
      </c>
      <c r="VP19" s="147">
        <f>AVERAGE(DispDiaria[[#This Row],[01/06/2026]:[30/06/2026]])</f>
        <v>1</v>
      </c>
      <c r="VQ19" s="72" t="s">
        <v>1084</v>
      </c>
      <c r="VR19" s="30" t="s">
        <v>1086</v>
      </c>
    </row>
    <row r="20" spans="1:590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77">
        <v>1</v>
      </c>
      <c r="UZ20" s="77">
        <v>1</v>
      </c>
      <c r="VA20" s="77">
        <v>1</v>
      </c>
      <c r="VB20" s="77">
        <v>1</v>
      </c>
      <c r="VC20" s="77">
        <v>1</v>
      </c>
      <c r="VD20" s="77">
        <v>1</v>
      </c>
      <c r="VE20" s="77">
        <v>1</v>
      </c>
      <c r="VF20" s="77"/>
      <c r="VG20" s="77"/>
      <c r="VH20" s="107">
        <f t="shared" si="4"/>
        <v>0.99935483870967734</v>
      </c>
      <c r="VI20" s="108">
        <f t="shared" si="1"/>
        <v>0.82774666666666696</v>
      </c>
      <c r="VJ20" s="108">
        <f t="shared" si="2"/>
        <v>0.91943322580645215</v>
      </c>
      <c r="VK20" s="108">
        <f t="shared" si="3"/>
        <v>0.94946460573476688</v>
      </c>
      <c r="VL20" s="108">
        <f>AVERAGE(DispDiaria[[#This Row],[01/02/2026]:[28/02/2026]])</f>
        <v>0.88457341269841272</v>
      </c>
      <c r="VM20" s="108">
        <f>AVERAGE(DispDiaria[[#This Row],[01/03/2026]:[31/03/2026]])</f>
        <v>0.99667562724014336</v>
      </c>
      <c r="VN20" s="108">
        <f>AVERAGE(DispDiaria[[#This Row],[01/04/2026]:[30/04/2026]])</f>
        <v>1</v>
      </c>
      <c r="VO20" s="147">
        <f>AVERAGE(DispDiaria[[#This Row],[01/05/2026]:[31/05/2026]])</f>
        <v>1</v>
      </c>
      <c r="VP20" s="147">
        <f>AVERAGE(DispDiaria[[#This Row],[01/06/2026]:[30/06/2026]])</f>
        <v>1</v>
      </c>
      <c r="VQ20" s="72" t="s">
        <v>1084</v>
      </c>
      <c r="VR20" s="30" t="s">
        <v>1086</v>
      </c>
    </row>
    <row r="21" spans="1:590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77">
        <v>1</v>
      </c>
      <c r="UZ21" s="77">
        <v>1</v>
      </c>
      <c r="VA21" s="77">
        <v>0.99444166666666656</v>
      </c>
      <c r="VB21" s="77">
        <v>0.99305833333333338</v>
      </c>
      <c r="VC21" s="77">
        <v>1</v>
      </c>
      <c r="VD21" s="77">
        <v>0.98472500000000007</v>
      </c>
      <c r="VE21" s="77">
        <v>1</v>
      </c>
      <c r="VF21" s="77"/>
      <c r="VG21" s="77"/>
      <c r="VH21" s="107">
        <f t="shared" si="4"/>
        <v>0.99838709677419346</v>
      </c>
      <c r="VI21" s="108">
        <f t="shared" si="1"/>
        <v>0.97366666666666668</v>
      </c>
      <c r="VJ21" s="108">
        <f t="shared" si="2"/>
        <v>0.96652258064516139</v>
      </c>
      <c r="VK21" s="108">
        <f t="shared" si="3"/>
        <v>0.99518817204301069</v>
      </c>
      <c r="VL21" s="108">
        <f>AVERAGE(DispDiaria[[#This Row],[01/02/2026]:[28/02/2026]])</f>
        <v>0.91528273809523808</v>
      </c>
      <c r="VM21" s="108">
        <f>AVERAGE(DispDiaria[[#This Row],[01/03/2026]:[31/03/2026]])</f>
        <v>0.96099462365591393</v>
      </c>
      <c r="VN21" s="108">
        <f>AVERAGE(DispDiaria[[#This Row],[01/04/2026]:[30/04/2026]])</f>
        <v>0.96964198929993517</v>
      </c>
      <c r="VO21" s="147">
        <f>AVERAGE(DispDiaria[[#This Row],[01/05/2026]:[31/05/2026]])</f>
        <v>0.95078716459341828</v>
      </c>
      <c r="VP21" s="147">
        <f>AVERAGE(DispDiaria[[#This Row],[01/06/2026]:[30/06/2026]])</f>
        <v>0.95569444444444385</v>
      </c>
      <c r="VQ21" s="72" t="s">
        <v>1105</v>
      </c>
      <c r="VR21" s="30" t="s">
        <v>1086</v>
      </c>
    </row>
    <row r="22" spans="1:590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77">
        <v>0.9</v>
      </c>
      <c r="UZ22" s="77">
        <v>0.9</v>
      </c>
      <c r="VA22" s="77">
        <v>0.8900228055624998</v>
      </c>
      <c r="VB22" s="77">
        <v>0.88754836806250015</v>
      </c>
      <c r="VC22" s="77">
        <v>0.9</v>
      </c>
      <c r="VD22" s="77">
        <v>0.87271499306250022</v>
      </c>
      <c r="VE22" s="77">
        <v>0.9</v>
      </c>
      <c r="VF22" s="77"/>
      <c r="VG22" s="77"/>
      <c r="VH22" s="107">
        <f t="shared" si="4"/>
        <v>0.99741935483870958</v>
      </c>
      <c r="VI22" s="108">
        <f t="shared" si="1"/>
        <v>0.98199999999999998</v>
      </c>
      <c r="VJ22" s="108">
        <f t="shared" si="2"/>
        <v>0.97621935483870959</v>
      </c>
      <c r="VK22" s="108">
        <f t="shared" si="3"/>
        <v>0.99632616487455194</v>
      </c>
      <c r="VL22" s="108">
        <f>AVERAGE(DispDiaria[[#This Row],[01/02/2026]:[28/02/2026]])</f>
        <v>0.99202380952380953</v>
      </c>
      <c r="VM22" s="108">
        <f>AVERAGE(DispDiaria[[#This Row],[01/03/2026]:[31/03/2026]])</f>
        <v>0.97228028673835121</v>
      </c>
      <c r="VN22" s="108">
        <f>AVERAGE(DispDiaria[[#This Row],[01/04/2026]:[30/04/2026]])</f>
        <v>0.97953770951217434</v>
      </c>
      <c r="VO22" s="147">
        <f>AVERAGE(DispDiaria[[#This Row],[01/05/2026]:[31/05/2026]])</f>
        <v>0.97043010752688175</v>
      </c>
      <c r="VP22" s="147">
        <f>AVERAGE(DispDiaria[[#This Row],[01/06/2026]:[30/06/2026]])</f>
        <v>0.98958333333333337</v>
      </c>
      <c r="VQ22" s="72" t="s">
        <v>1084</v>
      </c>
      <c r="VR22" s="30" t="s">
        <v>1086</v>
      </c>
    </row>
    <row r="23" spans="1:590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77">
        <v>1</v>
      </c>
      <c r="UZ23" s="77">
        <v>1</v>
      </c>
      <c r="VA23" s="77">
        <v>1</v>
      </c>
      <c r="VB23" s="77">
        <v>0.22222500000000003</v>
      </c>
      <c r="VC23" s="77">
        <v>1</v>
      </c>
      <c r="VD23" s="77">
        <v>1</v>
      </c>
      <c r="VE23" s="77">
        <v>1</v>
      </c>
      <c r="VF23" s="77"/>
      <c r="VG23" s="77"/>
      <c r="VH23" s="107">
        <f t="shared" si="4"/>
        <v>1</v>
      </c>
      <c r="VI23" s="108">
        <f t="shared" si="1"/>
        <v>0.98766666666666658</v>
      </c>
      <c r="VJ23" s="108">
        <f t="shared" si="2"/>
        <v>0.9613516129032259</v>
      </c>
      <c r="VK23" s="108">
        <f t="shared" si="3"/>
        <v>0.95067204301075259</v>
      </c>
      <c r="VL23" s="108">
        <f>AVERAGE(DispDiaria[[#This Row],[01/02/2026]:[28/02/2026]])</f>
        <v>0.87792658730158724</v>
      </c>
      <c r="VM23" s="108">
        <f>AVERAGE(DispDiaria[[#This Row],[01/03/2026]:[31/03/2026]])</f>
        <v>0.98933692652329752</v>
      </c>
      <c r="VN23" s="108">
        <f>AVERAGE(DispDiaria[[#This Row],[01/04/2026]:[30/04/2026]])</f>
        <v>0.9933333333333334</v>
      </c>
      <c r="VO23" s="147">
        <f>AVERAGE(DispDiaria[[#This Row],[01/05/2026]:[31/05/2026]])</f>
        <v>0.99455453065336019</v>
      </c>
      <c r="VP23" s="147">
        <f>AVERAGE(DispDiaria[[#This Row],[01/06/2026]:[30/06/2026]])</f>
        <v>1</v>
      </c>
      <c r="VQ23" s="72" t="s">
        <v>1084</v>
      </c>
      <c r="VR23" s="30" t="s">
        <v>1086</v>
      </c>
    </row>
    <row r="24" spans="1:590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77">
        <v>1</v>
      </c>
      <c r="UZ24" s="77">
        <v>1</v>
      </c>
      <c r="VA24" s="77">
        <v>1</v>
      </c>
      <c r="VB24" s="77">
        <v>1</v>
      </c>
      <c r="VC24" s="77">
        <v>1</v>
      </c>
      <c r="VD24" s="77">
        <v>1</v>
      </c>
      <c r="VE24" s="77">
        <v>1</v>
      </c>
      <c r="VF24" s="77"/>
      <c r="VG24" s="77"/>
      <c r="VH24" s="107">
        <f t="shared" si="4"/>
        <v>1</v>
      </c>
      <c r="VI24" s="108">
        <f t="shared" si="1"/>
        <v>0.9973333333333334</v>
      </c>
      <c r="VJ24" s="108">
        <f t="shared" si="2"/>
        <v>0.98747419354838717</v>
      </c>
      <c r="VK24" s="108">
        <f t="shared" si="3"/>
        <v>1</v>
      </c>
      <c r="VL24" s="108">
        <f>AVERAGE(DispDiaria[[#This Row],[01/02/2026]:[28/02/2026]])</f>
        <v>0.927529761904762</v>
      </c>
      <c r="VM24" s="108">
        <f>AVERAGE(DispDiaria[[#This Row],[01/03/2026]:[31/03/2026]])</f>
        <v>1</v>
      </c>
      <c r="VN24" s="108">
        <f>AVERAGE(DispDiaria[[#This Row],[01/04/2026]:[30/04/2026]])</f>
        <v>0.99223881172839512</v>
      </c>
      <c r="VO24" s="147">
        <f>AVERAGE(DispDiaria[[#This Row],[01/05/2026]:[31/05/2026]])</f>
        <v>0.95040104715892182</v>
      </c>
      <c r="VP24" s="147">
        <f>AVERAGE(DispDiaria[[#This Row],[01/06/2026]:[30/06/2026]])</f>
        <v>0.95467592592615158</v>
      </c>
      <c r="VQ24" s="72" t="s">
        <v>1084</v>
      </c>
      <c r="VR24" s="30" t="s">
        <v>1086</v>
      </c>
    </row>
    <row r="25" spans="1:590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77">
        <v>1</v>
      </c>
      <c r="UZ25" s="77">
        <v>1</v>
      </c>
      <c r="VA25" s="77">
        <v>1</v>
      </c>
      <c r="VB25" s="77">
        <v>1</v>
      </c>
      <c r="VC25" s="77">
        <v>1</v>
      </c>
      <c r="VD25" s="77">
        <v>1</v>
      </c>
      <c r="VE25" s="77">
        <v>1</v>
      </c>
      <c r="VF25" s="77"/>
      <c r="VG25" s="77"/>
      <c r="VH25" s="107" t="str">
        <f t="shared" si="4"/>
        <v/>
      </c>
      <c r="VI25" s="108" t="str">
        <f t="shared" si="1"/>
        <v/>
      </c>
      <c r="VJ25" s="108">
        <f t="shared" si="2"/>
        <v>0.90978494616129035</v>
      </c>
      <c r="VK25" s="108">
        <f t="shared" si="3"/>
        <v>0.94166344086021503</v>
      </c>
      <c r="VL25" s="108">
        <f>AVERAGE(DispDiaria[[#This Row],[01/02/2026]:[28/02/2026]])</f>
        <v>0.99702380952380953</v>
      </c>
      <c r="VM25" s="108">
        <f>AVERAGE(DispDiaria[[#This Row],[01/03/2026]:[31/03/2026]])</f>
        <v>0.97043010752688164</v>
      </c>
      <c r="VN25" s="108">
        <f>AVERAGE(DispDiaria[[#This Row],[01/04/2026]:[30/04/2026]])</f>
        <v>0.98949074074074062</v>
      </c>
      <c r="VO25" s="147">
        <f>AVERAGE(DispDiaria[[#This Row],[01/05/2026]:[31/05/2026]])</f>
        <v>0.9924485206268876</v>
      </c>
      <c r="VP25" s="147">
        <f>AVERAGE(DispDiaria[[#This Row],[01/06/2026]:[30/06/2026]])</f>
        <v>0.93568629629637701</v>
      </c>
      <c r="VQ25" s="72" t="s">
        <v>1084</v>
      </c>
      <c r="VR25" t="s">
        <v>1085</v>
      </c>
    </row>
    <row r="26" spans="1:590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77"/>
      <c r="UZ26" s="77"/>
      <c r="VA26" s="77"/>
      <c r="VB26" s="77"/>
      <c r="VC26" s="77"/>
      <c r="VD26" s="77"/>
      <c r="VE26" s="77"/>
      <c r="VF26" s="77"/>
      <c r="VG26" s="77"/>
      <c r="VH26" s="107" t="str">
        <f t="shared" si="4"/>
        <v/>
      </c>
      <c r="VI26" s="108" t="str">
        <f t="shared" si="1"/>
        <v/>
      </c>
      <c r="VJ26" s="108" t="e">
        <f t="shared" si="2"/>
        <v>#DIV/0!</v>
      </c>
      <c r="VK26" s="108" t="e">
        <f t="shared" si="3"/>
        <v>#DIV/0!</v>
      </c>
      <c r="VL26" s="108" t="e">
        <f>AVERAGE(DispDiaria[[#This Row],[01/02/2026]:[28/02/2026]])</f>
        <v>#DIV/0!</v>
      </c>
      <c r="VM26" s="108" t="e">
        <f>AVERAGE(DispDiaria[[#This Row],[01/03/2026]:[31/03/2026]])</f>
        <v>#DIV/0!</v>
      </c>
      <c r="VN26" s="147"/>
      <c r="VO26" s="147"/>
      <c r="VP26" s="147" t="e">
        <f>AVERAGE(DispDiaria[[#This Row],[01/06/2026]:[17/06/2026]])</f>
        <v>#DIV/0!</v>
      </c>
      <c r="VQ26" s="72"/>
      <c r="VR26" t="s">
        <v>1085</v>
      </c>
    </row>
    <row r="27" spans="1:590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77"/>
      <c r="UZ27" s="77"/>
      <c r="VA27" s="77"/>
      <c r="VB27" s="77"/>
      <c r="VC27" s="77"/>
      <c r="VD27" s="77"/>
      <c r="VE27" s="77"/>
      <c r="VF27" s="77"/>
      <c r="VG27" s="77"/>
      <c r="VH27" s="107" t="str">
        <f t="shared" si="4"/>
        <v/>
      </c>
      <c r="VI27" s="108" t="str">
        <f t="shared" si="1"/>
        <v/>
      </c>
      <c r="VJ27" s="108" t="e">
        <f t="shared" si="2"/>
        <v>#DIV/0!</v>
      </c>
      <c r="VK27" s="108" t="e">
        <f t="shared" si="3"/>
        <v>#DIV/0!</v>
      </c>
      <c r="VL27" s="108" t="e">
        <f>AVERAGE(DispDiaria[[#This Row],[01/02/2026]:[28/02/2026]])</f>
        <v>#DIV/0!</v>
      </c>
      <c r="VM27" s="108" t="e">
        <f>AVERAGE(DispDiaria[[#This Row],[01/03/2026]:[31/03/2026]])</f>
        <v>#DIV/0!</v>
      </c>
      <c r="VN27" s="147"/>
      <c r="VO27" s="147"/>
      <c r="VP27" s="147" t="e">
        <f>AVERAGE(DispDiaria[[#This Row],[01/06/2026]:[17/06/2026]])</f>
        <v>#DIV/0!</v>
      </c>
      <c r="VQ27" s="72"/>
      <c r="VR27" t="s">
        <v>1085</v>
      </c>
    </row>
    <row r="28" spans="1:590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77"/>
      <c r="UZ28" s="77"/>
      <c r="VA28" s="77"/>
      <c r="VB28" s="77"/>
      <c r="VC28" s="77"/>
      <c r="VD28" s="77"/>
      <c r="VE28" s="77"/>
      <c r="VF28" s="77"/>
      <c r="VG28" s="77"/>
      <c r="VH28" s="107" t="str">
        <f t="shared" si="4"/>
        <v/>
      </c>
      <c r="VI28" s="108" t="str">
        <f t="shared" si="1"/>
        <v/>
      </c>
      <c r="VJ28" s="108" t="e">
        <f t="shared" si="2"/>
        <v>#DIV/0!</v>
      </c>
      <c r="VK28" s="108" t="e">
        <f t="shared" si="3"/>
        <v>#DIV/0!</v>
      </c>
      <c r="VL28" s="108" t="e">
        <f>AVERAGE(DispDiaria[[#This Row],[01/02/2026]:[28/02/2026]])</f>
        <v>#DIV/0!</v>
      </c>
      <c r="VM28" s="108" t="e">
        <f>AVERAGE(DispDiaria[[#This Row],[01/03/2026]:[31/03/2026]])</f>
        <v>#DIV/0!</v>
      </c>
      <c r="VN28" s="147"/>
      <c r="VO28" s="147"/>
      <c r="VP28" s="147" t="e">
        <f>AVERAGE(DispDiaria[[#This Row],[01/06/2026]:[17/06/2026]])</f>
        <v>#DIV/0!</v>
      </c>
      <c r="VQ28" s="72"/>
      <c r="VR28" t="s">
        <v>1085</v>
      </c>
    </row>
    <row r="29" spans="1:590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107" t="str">
        <f t="shared" si="4"/>
        <v/>
      </c>
      <c r="VI29" s="108" t="str">
        <f t="shared" si="1"/>
        <v/>
      </c>
      <c r="VJ29" s="108" t="e">
        <f t="shared" si="2"/>
        <v>#DIV/0!</v>
      </c>
      <c r="VK29" s="108" t="e">
        <f t="shared" si="3"/>
        <v>#DIV/0!</v>
      </c>
      <c r="VL29" s="108" t="e">
        <f>AVERAGE(DispDiaria[[#This Row],[01/02/2026]:[28/02/2026]])</f>
        <v>#DIV/0!</v>
      </c>
      <c r="VM29" s="108" t="e">
        <f>AVERAGE(DispDiaria[[#This Row],[01/03/2026]:[31/03/2026]])</f>
        <v>#DIV/0!</v>
      </c>
      <c r="VN29" s="147"/>
      <c r="VO29" s="147"/>
      <c r="VP29" s="147" t="e">
        <f>AVERAGE(DispDiaria[[#This Row],[01/06/2026]:[17/06/2026]])</f>
        <v>#DIV/0!</v>
      </c>
      <c r="VQ29" s="72"/>
      <c r="VR29" s="30" t="s">
        <v>1086</v>
      </c>
    </row>
    <row r="30" spans="1:590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77"/>
      <c r="UZ30" s="77"/>
      <c r="VA30" s="77"/>
      <c r="VB30" s="77"/>
      <c r="VC30" s="77"/>
      <c r="VD30" s="77"/>
      <c r="VE30" s="77"/>
      <c r="VF30" s="77"/>
      <c r="VG30" s="77"/>
      <c r="VH30" s="107" t="str">
        <f t="shared" si="4"/>
        <v/>
      </c>
      <c r="VI30" s="108" t="str">
        <f t="shared" si="1"/>
        <v/>
      </c>
      <c r="VJ30" s="108" t="e">
        <f t="shared" si="2"/>
        <v>#DIV/0!</v>
      </c>
      <c r="VK30" s="108" t="e">
        <f t="shared" si="3"/>
        <v>#DIV/0!</v>
      </c>
      <c r="VL30" s="108" t="e">
        <f>AVERAGE(DispDiaria[[#This Row],[01/02/2026]:[28/02/2026]])</f>
        <v>#DIV/0!</v>
      </c>
      <c r="VM30" s="108" t="e">
        <f>AVERAGE(DispDiaria[[#This Row],[01/03/2026]:[31/03/2026]])</f>
        <v>#DIV/0!</v>
      </c>
      <c r="VN30" s="147"/>
      <c r="VO30" s="147"/>
      <c r="VP30" s="147" t="e">
        <f>AVERAGE(DispDiaria[[#This Row],[01/06/2026]:[17/06/2026]])</f>
        <v>#DIV/0!</v>
      </c>
      <c r="VQ30" s="72"/>
      <c r="VR30" s="30" t="s">
        <v>1086</v>
      </c>
    </row>
    <row r="31" spans="1:590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77"/>
      <c r="UZ31" s="77"/>
      <c r="VA31" s="77"/>
      <c r="VB31" s="77"/>
      <c r="VC31" s="77"/>
      <c r="VD31" s="77"/>
      <c r="VE31" s="77"/>
      <c r="VF31" s="77"/>
      <c r="VG31" s="77"/>
      <c r="VH31" s="107" t="str">
        <f t="shared" si="4"/>
        <v/>
      </c>
      <c r="VI31" s="108" t="str">
        <f t="shared" si="1"/>
        <v/>
      </c>
      <c r="VJ31" s="108" t="e">
        <f t="shared" si="2"/>
        <v>#DIV/0!</v>
      </c>
      <c r="VK31" s="108" t="e">
        <f t="shared" si="3"/>
        <v>#DIV/0!</v>
      </c>
      <c r="VL31" s="108" t="e">
        <f>AVERAGE(DispDiaria[[#This Row],[01/02/2026]:[28/02/2026]])</f>
        <v>#DIV/0!</v>
      </c>
      <c r="VM31" s="108" t="e">
        <f>AVERAGE(DispDiaria[[#This Row],[01/03/2026]:[31/03/2026]])</f>
        <v>#DIV/0!</v>
      </c>
      <c r="VN31" s="147"/>
      <c r="VO31" s="147"/>
      <c r="VP31" s="147" t="e">
        <f>AVERAGE(DispDiaria[[#This Row],[01/06/2026]:[17/06/2026]])</f>
        <v>#DIV/0!</v>
      </c>
      <c r="VQ31" s="72"/>
      <c r="VR31" t="s">
        <v>1085</v>
      </c>
    </row>
    <row r="32" spans="1:590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77"/>
      <c r="UZ32" s="77"/>
      <c r="VA32" s="77"/>
      <c r="VB32" s="77"/>
      <c r="VC32" s="77"/>
      <c r="VD32" s="77"/>
      <c r="VE32" s="77"/>
      <c r="VF32" s="77"/>
      <c r="VG32" s="77"/>
      <c r="VH32" s="107" t="str">
        <f t="shared" si="4"/>
        <v/>
      </c>
      <c r="VI32" s="108" t="str">
        <f t="shared" si="1"/>
        <v/>
      </c>
      <c r="VJ32" s="108" t="e">
        <f t="shared" si="2"/>
        <v>#DIV/0!</v>
      </c>
      <c r="VK32" s="108" t="e">
        <f t="shared" si="3"/>
        <v>#DIV/0!</v>
      </c>
      <c r="VL32" s="108" t="e">
        <f>AVERAGE(DispDiaria[[#This Row],[01/02/2026]:[28/02/2026]])</f>
        <v>#DIV/0!</v>
      </c>
      <c r="VM32" s="108" t="e">
        <f>AVERAGE(DispDiaria[[#This Row],[01/03/2026]:[31/03/2026]])</f>
        <v>#DIV/0!</v>
      </c>
      <c r="VN32" s="147"/>
      <c r="VO32" s="147"/>
      <c r="VP32" s="147" t="e">
        <f>AVERAGE(DispDiaria[[#This Row],[01/06/2026]:[17/06/2026]])</f>
        <v>#DIV/0!</v>
      </c>
      <c r="VQ32" s="72"/>
      <c r="VR32" s="30" t="s">
        <v>1086</v>
      </c>
    </row>
    <row r="33" spans="1:590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77"/>
      <c r="UZ33" s="77"/>
      <c r="VA33" s="77"/>
      <c r="VB33" s="77"/>
      <c r="VC33" s="77"/>
      <c r="VD33" s="77"/>
      <c r="VE33" s="77"/>
      <c r="VF33" s="77"/>
      <c r="VG33" s="77"/>
      <c r="VH33" s="107" t="str">
        <f t="shared" si="4"/>
        <v/>
      </c>
      <c r="VI33" s="108" t="str">
        <f t="shared" si="1"/>
        <v/>
      </c>
      <c r="VJ33" s="108" t="e">
        <f t="shared" si="2"/>
        <v>#DIV/0!</v>
      </c>
      <c r="VK33" s="108" t="e">
        <f t="shared" si="3"/>
        <v>#DIV/0!</v>
      </c>
      <c r="VL33" s="108" t="e">
        <f>AVERAGE(DispDiaria[[#This Row],[01/02/2026]:[28/02/2026]])</f>
        <v>#DIV/0!</v>
      </c>
      <c r="VM33" s="108" t="e">
        <f>AVERAGE(DispDiaria[[#This Row],[01/03/2026]:[31/03/2026]])</f>
        <v>#DIV/0!</v>
      </c>
      <c r="VN33" s="147"/>
      <c r="VO33" s="147"/>
      <c r="VP33" s="147" t="e">
        <f>AVERAGE(DispDiaria[[#This Row],[01/06/2026]:[17/06/2026]])</f>
        <v>#DIV/0!</v>
      </c>
      <c r="VQ33" s="72"/>
      <c r="VR33" s="30" t="s">
        <v>1086</v>
      </c>
    </row>
    <row r="34" spans="1:590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77"/>
      <c r="UZ34" s="77"/>
      <c r="VA34" s="77"/>
      <c r="VB34" s="77"/>
      <c r="VC34" s="77"/>
      <c r="VD34" s="77"/>
      <c r="VE34" s="77"/>
      <c r="VF34" s="77"/>
      <c r="VG34" s="77"/>
      <c r="VH34" s="107" t="str">
        <f t="shared" si="4"/>
        <v/>
      </c>
      <c r="VI34" s="108" t="str">
        <f t="shared" si="1"/>
        <v/>
      </c>
      <c r="VJ34" s="108" t="e">
        <f t="shared" si="2"/>
        <v>#DIV/0!</v>
      </c>
      <c r="VK34" s="108" t="e">
        <f t="shared" si="3"/>
        <v>#DIV/0!</v>
      </c>
      <c r="VL34" s="108" t="e">
        <f>AVERAGE(DispDiaria[[#This Row],[01/02/2026]:[28/02/2026]])</f>
        <v>#DIV/0!</v>
      </c>
      <c r="VM34" s="108" t="e">
        <f>AVERAGE(DispDiaria[[#This Row],[01/03/2026]:[31/03/2026]])</f>
        <v>#DIV/0!</v>
      </c>
      <c r="VN34" s="147"/>
      <c r="VO34" s="147"/>
      <c r="VP34" s="147" t="e">
        <f>AVERAGE(DispDiaria[[#This Row],[01/06/2026]:[17/06/2026]])</f>
        <v>#DIV/0!</v>
      </c>
      <c r="VQ34" s="72"/>
      <c r="VR34" t="s">
        <v>1085</v>
      </c>
    </row>
    <row r="35" spans="1:590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77"/>
      <c r="UZ35" s="77"/>
      <c r="VA35" s="77"/>
      <c r="VB35" s="77"/>
      <c r="VC35" s="77"/>
      <c r="VD35" s="77"/>
      <c r="VE35" s="77"/>
      <c r="VF35" s="77"/>
      <c r="VG35" s="77"/>
      <c r="VH35" s="107" t="str">
        <f t="shared" si="4"/>
        <v/>
      </c>
      <c r="VI35" s="108" t="str">
        <f t="shared" si="1"/>
        <v/>
      </c>
      <c r="VJ35" s="108" t="e">
        <f t="shared" si="2"/>
        <v>#DIV/0!</v>
      </c>
      <c r="VK35" s="108" t="e">
        <f t="shared" si="3"/>
        <v>#DIV/0!</v>
      </c>
      <c r="VL35" s="108" t="e">
        <f>AVERAGE(DispDiaria[[#This Row],[01/02/2026]:[28/02/2026]])</f>
        <v>#DIV/0!</v>
      </c>
      <c r="VM35" s="108" t="e">
        <f>AVERAGE(DispDiaria[[#This Row],[01/03/2026]:[31/03/2026]])</f>
        <v>#DIV/0!</v>
      </c>
      <c r="VN35" s="147"/>
      <c r="VO35" s="147"/>
      <c r="VP35" s="147" t="e">
        <f>AVERAGE(DispDiaria[[#This Row],[01/06/2026]:[17/06/2026]])</f>
        <v>#DIV/0!</v>
      </c>
      <c r="VQ35" s="72"/>
      <c r="VR35" s="30" t="s">
        <v>1086</v>
      </c>
    </row>
    <row r="36" spans="1:590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77"/>
      <c r="UZ36" s="77"/>
      <c r="VA36" s="77"/>
      <c r="VB36" s="77"/>
      <c r="VC36" s="77"/>
      <c r="VD36" s="77"/>
      <c r="VE36" s="77"/>
      <c r="VF36" s="77"/>
      <c r="VG36" s="77"/>
      <c r="VH36" s="107" t="str">
        <f t="shared" si="4"/>
        <v/>
      </c>
      <c r="VI36" s="108" t="str">
        <f t="shared" si="1"/>
        <v/>
      </c>
      <c r="VJ36" s="108" t="e">
        <f t="shared" si="2"/>
        <v>#DIV/0!</v>
      </c>
      <c r="VK36" s="108" t="e">
        <f t="shared" si="3"/>
        <v>#DIV/0!</v>
      </c>
      <c r="VL36" s="108" t="e">
        <f>AVERAGE(DispDiaria[[#This Row],[01/02/2026]:[28/02/2026]])</f>
        <v>#DIV/0!</v>
      </c>
      <c r="VM36" s="108" t="e">
        <f>AVERAGE(DispDiaria[[#This Row],[01/03/2026]:[31/03/2026]])</f>
        <v>#DIV/0!</v>
      </c>
      <c r="VN36" s="147"/>
      <c r="VO36" s="147"/>
      <c r="VP36" s="147" t="e">
        <f>AVERAGE(DispDiaria[[#This Row],[01/06/2026]:[17/06/2026]])</f>
        <v>#DIV/0!</v>
      </c>
      <c r="VQ36" s="72"/>
      <c r="VR36" s="30" t="s">
        <v>1086</v>
      </c>
    </row>
    <row r="37" spans="1:590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77"/>
      <c r="UZ37" s="77"/>
      <c r="VA37" s="77"/>
      <c r="VB37" s="77"/>
      <c r="VC37" s="77"/>
      <c r="VD37" s="77"/>
      <c r="VE37" s="77"/>
      <c r="VF37" s="77"/>
      <c r="VG37" s="77"/>
      <c r="VH37" s="107" t="str">
        <f t="shared" si="4"/>
        <v/>
      </c>
      <c r="VI37" s="108" t="str">
        <f t="shared" si="1"/>
        <v/>
      </c>
      <c r="VJ37" s="108" t="e">
        <f t="shared" si="2"/>
        <v>#DIV/0!</v>
      </c>
      <c r="VK37" s="108" t="e">
        <f t="shared" si="3"/>
        <v>#DIV/0!</v>
      </c>
      <c r="VL37" s="108" t="e">
        <f>AVERAGE(DispDiaria[[#This Row],[01/02/2026]:[28/02/2026]])</f>
        <v>#DIV/0!</v>
      </c>
      <c r="VM37" s="108" t="e">
        <f>AVERAGE(DispDiaria[[#This Row],[01/03/2026]:[31/03/2026]])</f>
        <v>#DIV/0!</v>
      </c>
      <c r="VN37" s="147"/>
      <c r="VO37" s="147"/>
      <c r="VP37" s="147" t="e">
        <f>AVERAGE(DispDiaria[[#This Row],[01/06/2026]:[17/06/2026]])</f>
        <v>#DIV/0!</v>
      </c>
      <c r="VQ37" s="72"/>
      <c r="VR37" t="s">
        <v>1085</v>
      </c>
    </row>
    <row r="38" spans="1:590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16">
        <v>0.32166666666666655</v>
      </c>
      <c r="UZ38" s="116">
        <v>1</v>
      </c>
      <c r="VA38" s="116">
        <v>1</v>
      </c>
      <c r="VB38" s="116">
        <v>1</v>
      </c>
      <c r="VC38" s="116">
        <v>1</v>
      </c>
      <c r="VD38" s="116">
        <v>1</v>
      </c>
      <c r="VE38" s="116">
        <v>1</v>
      </c>
      <c r="VF38" s="116"/>
      <c r="VG38" s="116"/>
      <c r="VH38" s="107" t="str">
        <f t="shared" si="4"/>
        <v/>
      </c>
      <c r="VI38" s="108" t="str">
        <f t="shared" si="1"/>
        <v/>
      </c>
      <c r="VJ38" s="108" t="e">
        <f t="shared" si="2"/>
        <v>#DIV/0!</v>
      </c>
      <c r="VK38" s="108" t="e">
        <f t="shared" si="3"/>
        <v>#DIV/0!</v>
      </c>
      <c r="VL38" s="108">
        <f>AVERAGE(DispDiaria[[#This Row],[01/02/2026]:[28/02/2026]])</f>
        <v>0.99020119047619037</v>
      </c>
      <c r="VM38" s="108">
        <f>AVERAGE(DispDiaria[[#This Row],[01/03/2026]:[31/03/2026]])</f>
        <v>0.99832868711004907</v>
      </c>
      <c r="VN38" s="147"/>
      <c r="VO38" s="147"/>
      <c r="VP38" s="147">
        <f>AVERAGE(DispDiaria[[#This Row],[01/06/2026]:[17/06/2026]])</f>
        <v>0.47058823529411764</v>
      </c>
      <c r="VQ38" s="72"/>
      <c r="VR38" t="s">
        <v>1085</v>
      </c>
    </row>
    <row r="39" spans="1:590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77"/>
      <c r="UZ39" s="77"/>
      <c r="VA39" s="77"/>
      <c r="VB39" s="77"/>
      <c r="VC39" s="77"/>
      <c r="VD39" s="77"/>
      <c r="VE39" s="77"/>
      <c r="VF39" s="77"/>
      <c r="VG39" s="77"/>
      <c r="VH39" s="107" t="str">
        <f t="shared" si="4"/>
        <v/>
      </c>
      <c r="VI39" s="108" t="str">
        <f t="shared" si="1"/>
        <v/>
      </c>
      <c r="VJ39" s="108" t="e">
        <f t="shared" si="2"/>
        <v>#DIV/0!</v>
      </c>
      <c r="VK39" s="108" t="e">
        <f t="shared" si="3"/>
        <v>#DIV/0!</v>
      </c>
      <c r="VL39" s="108" t="e">
        <f>AVERAGE(DispDiaria[[#This Row],[01/02/2026]:[28/02/2026]])</f>
        <v>#DIV/0!</v>
      </c>
      <c r="VM39" s="108" t="e">
        <f>AVERAGE(DispDiaria[[#This Row],[01/03/2026]:[31/03/2026]])</f>
        <v>#DIV/0!</v>
      </c>
      <c r="VN39" s="147"/>
      <c r="VO39" s="147"/>
      <c r="VP39" s="147" t="e">
        <f>AVERAGE(DispDiaria[[#This Row],[01/06/2026]:[17/06/2026]])</f>
        <v>#DIV/0!</v>
      </c>
      <c r="VQ39" s="72"/>
      <c r="VR39" s="30" t="s">
        <v>1086</v>
      </c>
    </row>
    <row r="40" spans="1:590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77"/>
      <c r="UZ40" s="77"/>
      <c r="VA40" s="77"/>
      <c r="VB40" s="77"/>
      <c r="VC40" s="77"/>
      <c r="VD40" s="77"/>
      <c r="VE40" s="77"/>
      <c r="VF40" s="77"/>
      <c r="VG40" s="77"/>
      <c r="VH40" s="107" t="str">
        <f t="shared" si="4"/>
        <v/>
      </c>
      <c r="VI40" s="108" t="str">
        <f t="shared" si="1"/>
        <v/>
      </c>
      <c r="VJ40" s="108" t="e">
        <f t="shared" si="2"/>
        <v>#DIV/0!</v>
      </c>
      <c r="VK40" s="108" t="e">
        <f t="shared" si="3"/>
        <v>#DIV/0!</v>
      </c>
      <c r="VL40" s="108" t="e">
        <f>AVERAGE(DispDiaria[[#This Row],[01/02/2026]:[28/02/2026]])</f>
        <v>#DIV/0!</v>
      </c>
      <c r="VM40" s="108" t="e">
        <f>AVERAGE(DispDiaria[[#This Row],[01/03/2026]:[31/03/2026]])</f>
        <v>#DIV/0!</v>
      </c>
      <c r="VN40" s="147"/>
      <c r="VO40" s="147"/>
      <c r="VP40" s="147" t="e">
        <f>AVERAGE(DispDiaria[[#This Row],[01/06/2026]:[17/06/2026]])</f>
        <v>#DIV/0!</v>
      </c>
      <c r="VQ40" s="72"/>
      <c r="VR40" t="s">
        <v>1085</v>
      </c>
    </row>
    <row r="41" spans="1:590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77"/>
      <c r="UZ41" s="77"/>
      <c r="VA41" s="77"/>
      <c r="VB41" s="77"/>
      <c r="VC41" s="77"/>
      <c r="VD41" s="77"/>
      <c r="VE41" s="77"/>
      <c r="VF41" s="77"/>
      <c r="VG41" s="77"/>
      <c r="VH41" s="107" t="str">
        <f t="shared" si="4"/>
        <v/>
      </c>
      <c r="VI41" s="108" t="str">
        <f t="shared" si="1"/>
        <v/>
      </c>
      <c r="VJ41" s="108" t="e">
        <f t="shared" si="2"/>
        <v>#DIV/0!</v>
      </c>
      <c r="VK41" s="108" t="e">
        <f t="shared" si="3"/>
        <v>#DIV/0!</v>
      </c>
      <c r="VL41" s="108" t="e">
        <f>AVERAGE(DispDiaria[[#This Row],[01/02/2026]:[28/02/2026]])</f>
        <v>#DIV/0!</v>
      </c>
      <c r="VM41" s="108" t="e">
        <f>AVERAGE(DispDiaria[[#This Row],[01/03/2026]:[31/03/2026]])</f>
        <v>#DIV/0!</v>
      </c>
      <c r="VN41" s="147"/>
      <c r="VO41" s="147"/>
      <c r="VP41" s="147" t="e">
        <f>AVERAGE(DispDiaria[[#This Row],[01/06/2026]:[17/06/2026]])</f>
        <v>#DIV/0!</v>
      </c>
      <c r="VQ41" s="72"/>
      <c r="VR41" t="s">
        <v>1085</v>
      </c>
    </row>
    <row r="42" spans="1:590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28"/>
      <c r="UZ42" s="128"/>
      <c r="VA42" s="128"/>
      <c r="VB42" s="128"/>
      <c r="VC42" s="128"/>
      <c r="VD42" s="128"/>
      <c r="VE42" s="128"/>
      <c r="VF42" s="128"/>
      <c r="VG42" s="128"/>
      <c r="VH42" s="107" t="str">
        <f t="shared" si="4"/>
        <v/>
      </c>
      <c r="VI42" s="108" t="str">
        <f t="shared" si="1"/>
        <v/>
      </c>
      <c r="VJ42" s="108" t="e">
        <f t="shared" si="2"/>
        <v>#DIV/0!</v>
      </c>
      <c r="VK42" s="108" t="e">
        <f t="shared" si="3"/>
        <v>#DIV/0!</v>
      </c>
      <c r="VL42" s="108" t="e">
        <f>AVERAGE(DispDiaria[[#This Row],[01/02/2026]:[28/02/2026]])</f>
        <v>#DIV/0!</v>
      </c>
      <c r="VM42" s="108" t="e">
        <f>AVERAGE(DispDiaria[[#This Row],[01/03/2026]:[31/03/2026]])</f>
        <v>#DIV/0!</v>
      </c>
      <c r="VN42" s="147"/>
      <c r="VO42" s="147"/>
      <c r="VP42" s="147" t="e">
        <f>AVERAGE(DispDiaria[[#This Row],[01/06/2026]:[17/06/2026]])</f>
        <v>#DIV/0!</v>
      </c>
      <c r="VQ42" s="72"/>
      <c r="VR42" t="s">
        <v>1085</v>
      </c>
    </row>
    <row r="44" spans="1:590" x14ac:dyDescent="0.3">
      <c r="VJ44" s="14"/>
    </row>
    <row r="45" spans="1:590" x14ac:dyDescent="0.3">
      <c r="UG45" s="99"/>
      <c r="VH45" s="11"/>
    </row>
    <row r="46" spans="1:590" ht="15.6" x14ac:dyDescent="0.3">
      <c r="UG46" s="99"/>
      <c r="VD46" s="169"/>
    </row>
    <row r="47" spans="1:590" x14ac:dyDescent="0.3">
      <c r="UG47" s="99"/>
      <c r="VD47" s="170"/>
    </row>
    <row r="48" spans="1:590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101"/>
      <c r="VG48" s="101"/>
      <c r="VH48" s="132"/>
      <c r="VI48" s="132"/>
      <c r="VJ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VH3:VP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K3:VK25 VH4:VH13 VJ15:VJ25 VJ14 VH14:VH25 VH3 VJ3 VJ4:VJ13 VI3:VI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4.4" x14ac:dyDescent="0.3"/>
  <cols>
    <col min="2" max="2" width="28" style="46" bestFit="1" customWidth="1"/>
    <col min="3" max="3" width="11.8867187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BEB8CA-1CB2-4BA8-A025-E1A0CD6AA6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7907B6-0FF1-451F-9629-39A70DCF2FE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http://schemas.microsoft.com/office/infopath/2007/PartnerControls"/>
    <ds:schemaRef ds:uri="f2c58eb1-9d7f-4123-980d-e0326d949ea4"/>
    <ds:schemaRef ds:uri="ae836115-58a4-4701-a509-51b7f29d6ef2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2026-08-03T15:12:46Z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