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vi__000\Desktop\"/>
    </mc:Choice>
  </mc:AlternateContent>
  <bookViews>
    <workbookView xWindow="0" yWindow="0" windowWidth="20490" windowHeight="7755" activeTab="2"/>
  </bookViews>
  <sheets>
    <sheet name="Summary" sheetId="1" r:id="rId1"/>
    <sheet name="Details" sheetId="2" r:id="rId2"/>
    <sheet name="Progres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C126" i="2" l="1"/>
  <c r="C7" i="1" l="1"/>
  <c r="C8" i="1"/>
  <c r="D7" i="1"/>
  <c r="C8" i="3" l="1"/>
  <c r="D8" i="3" l="1"/>
  <c r="B5" i="1"/>
  <c r="B6" i="1"/>
  <c r="B7" i="1"/>
  <c r="B8" i="1"/>
  <c r="B9" i="1"/>
  <c r="B10" i="1"/>
  <c r="B12" i="1"/>
  <c r="B13" i="1"/>
  <c r="B14" i="1"/>
  <c r="B15" i="1"/>
  <c r="B16" i="1"/>
  <c r="B18" i="1"/>
  <c r="B19" i="1"/>
  <c r="B20" i="1"/>
  <c r="B21" i="1"/>
  <c r="B22" i="1"/>
  <c r="B23" i="1"/>
  <c r="B24" i="1"/>
  <c r="B25" i="1"/>
  <c r="B26" i="1"/>
  <c r="B28" i="1"/>
  <c r="B29" i="1"/>
  <c r="B30" i="1"/>
  <c r="B31" i="1"/>
  <c r="B32" i="1"/>
  <c r="B34" i="1"/>
  <c r="B35" i="1"/>
  <c r="B36" i="1"/>
  <c r="B37" i="1"/>
  <c r="B38" i="1"/>
  <c r="B39" i="1"/>
  <c r="E8" i="3" l="1"/>
  <c r="F44" i="1"/>
  <c r="F43" i="1" l="1"/>
  <c r="F8" i="3"/>
  <c r="E160" i="2"/>
  <c r="B160" i="2"/>
  <c r="C160" i="2" s="1"/>
  <c r="E159" i="2"/>
  <c r="B159" i="2"/>
  <c r="C159" i="2" s="1"/>
  <c r="E158" i="2"/>
  <c r="B158" i="2"/>
  <c r="C158" i="2" s="1"/>
  <c r="E157" i="2"/>
  <c r="B157" i="2"/>
  <c r="C157" i="2" s="1"/>
  <c r="E156" i="2"/>
  <c r="B156" i="2"/>
  <c r="C156" i="2" s="1"/>
  <c r="E155" i="2"/>
  <c r="B155" i="2"/>
  <c r="C155" i="2" s="1"/>
  <c r="E154" i="2"/>
  <c r="B154" i="2"/>
  <c r="C154" i="2" s="1"/>
  <c r="E153" i="2"/>
  <c r="B153" i="2"/>
  <c r="C153" i="2" s="1"/>
  <c r="E152" i="2"/>
  <c r="B152" i="2"/>
  <c r="C152" i="2" s="1"/>
  <c r="E151" i="2"/>
  <c r="B151" i="2"/>
  <c r="C151" i="2" s="1"/>
  <c r="E150" i="2"/>
  <c r="B150" i="2"/>
  <c r="C150" i="2" s="1"/>
  <c r="E149" i="2"/>
  <c r="B149" i="2"/>
  <c r="C149" i="2" s="1"/>
  <c r="E148" i="2"/>
  <c r="B148" i="2"/>
  <c r="C148" i="2" s="1"/>
  <c r="E147" i="2"/>
  <c r="B147" i="2"/>
  <c r="C147" i="2" s="1"/>
  <c r="E146" i="2"/>
  <c r="B146" i="2"/>
  <c r="C146" i="2" s="1"/>
  <c r="E145" i="2"/>
  <c r="B145" i="2"/>
  <c r="C145" i="2" s="1"/>
  <c r="E144" i="2"/>
  <c r="B144" i="2"/>
  <c r="C144" i="2" s="1"/>
  <c r="E143" i="2"/>
  <c r="B143" i="2"/>
  <c r="C143" i="2" s="1"/>
  <c r="E142" i="2"/>
  <c r="B142" i="2"/>
  <c r="C142" i="2" s="1"/>
  <c r="E141" i="2"/>
  <c r="B141" i="2"/>
  <c r="C141" i="2" s="1"/>
  <c r="E140" i="2"/>
  <c r="B140" i="2"/>
  <c r="C140" i="2" s="1"/>
  <c r="E139" i="2"/>
  <c r="B139" i="2"/>
  <c r="C139" i="2" s="1"/>
  <c r="E138" i="2"/>
  <c r="B138" i="2"/>
  <c r="C138" i="2" s="1"/>
  <c r="E137" i="2"/>
  <c r="B137" i="2"/>
  <c r="C137" i="2" s="1"/>
  <c r="E136" i="2"/>
  <c r="B136" i="2"/>
  <c r="C136" i="2" s="1"/>
  <c r="E135" i="2"/>
  <c r="B135" i="2"/>
  <c r="C135" i="2" s="1"/>
  <c r="E134" i="2"/>
  <c r="B134" i="2"/>
  <c r="C134" i="2" s="1"/>
  <c r="E133" i="2"/>
  <c r="B133" i="2"/>
  <c r="C133" i="2" s="1"/>
  <c r="E132" i="2"/>
  <c r="B132" i="2"/>
  <c r="C132" i="2" s="1"/>
  <c r="E131" i="2"/>
  <c r="B131" i="2"/>
  <c r="C131" i="2" s="1"/>
  <c r="E130" i="2"/>
  <c r="B130" i="2"/>
  <c r="C130" i="2" s="1"/>
  <c r="E129" i="2"/>
  <c r="B129" i="2"/>
  <c r="C129" i="2" s="1"/>
  <c r="E128" i="2"/>
  <c r="B128" i="2"/>
  <c r="C128" i="2" s="1"/>
  <c r="E127" i="2"/>
  <c r="B127" i="2"/>
  <c r="C127" i="2" s="1"/>
  <c r="E126" i="2"/>
  <c r="B126" i="2"/>
  <c r="E125" i="2"/>
  <c r="B125" i="2"/>
  <c r="C125" i="2" s="1"/>
  <c r="E124" i="2"/>
  <c r="B124" i="2"/>
  <c r="C124" i="2" s="1"/>
  <c r="E123" i="2"/>
  <c r="B123" i="2"/>
  <c r="C123" i="2" s="1"/>
  <c r="E122" i="2"/>
  <c r="B122" i="2"/>
  <c r="C122" i="2" s="1"/>
  <c r="E121" i="2"/>
  <c r="B121" i="2"/>
  <c r="C121" i="2" s="1"/>
  <c r="E120" i="2"/>
  <c r="B120" i="2"/>
  <c r="C120" i="2" s="1"/>
  <c r="E119" i="2"/>
  <c r="B119" i="2"/>
  <c r="C119" i="2" s="1"/>
  <c r="E118" i="2"/>
  <c r="B118" i="2"/>
  <c r="C118" i="2" s="1"/>
  <c r="E117" i="2"/>
  <c r="B117" i="2"/>
  <c r="C117" i="2" s="1"/>
  <c r="E116" i="2"/>
  <c r="B116" i="2"/>
  <c r="C116" i="2" s="1"/>
  <c r="E115" i="2"/>
  <c r="B115" i="2"/>
  <c r="C115" i="2" s="1"/>
  <c r="E114" i="2"/>
  <c r="B114" i="2"/>
  <c r="C114" i="2" s="1"/>
  <c r="E113" i="2"/>
  <c r="B113" i="2"/>
  <c r="C113" i="2" s="1"/>
  <c r="E112" i="2"/>
  <c r="B112" i="2"/>
  <c r="C112" i="2" s="1"/>
  <c r="E111" i="2"/>
  <c r="B111" i="2"/>
  <c r="C111" i="2" s="1"/>
  <c r="E110" i="2"/>
  <c r="B110" i="2"/>
  <c r="C110" i="2" s="1"/>
  <c r="E109" i="2"/>
  <c r="B109" i="2"/>
  <c r="C109" i="2" s="1"/>
  <c r="E108" i="2"/>
  <c r="B108" i="2"/>
  <c r="C108" i="2" s="1"/>
  <c r="E107" i="2"/>
  <c r="B107" i="2"/>
  <c r="C107" i="2" s="1"/>
  <c r="E106" i="2"/>
  <c r="B106" i="2"/>
  <c r="C106" i="2" s="1"/>
  <c r="E105" i="2"/>
  <c r="B105" i="2"/>
  <c r="C105" i="2" s="1"/>
  <c r="E104" i="2"/>
  <c r="B104" i="2"/>
  <c r="C104" i="2" s="1"/>
  <c r="E103" i="2"/>
  <c r="B103" i="2"/>
  <c r="C103" i="2" s="1"/>
  <c r="E102" i="2"/>
  <c r="B102" i="2"/>
  <c r="C102" i="2" s="1"/>
  <c r="E101" i="2"/>
  <c r="B101" i="2"/>
  <c r="C101" i="2" s="1"/>
  <c r="E100" i="2"/>
  <c r="B100" i="2"/>
  <c r="C100" i="2" s="1"/>
  <c r="E99" i="2"/>
  <c r="B99" i="2"/>
  <c r="C99" i="2" s="1"/>
  <c r="E98" i="2"/>
  <c r="B98" i="2"/>
  <c r="C98" i="2" s="1"/>
  <c r="E97" i="2"/>
  <c r="B97" i="2"/>
  <c r="C97" i="2" s="1"/>
  <c r="E96" i="2"/>
  <c r="B96" i="2"/>
  <c r="C96" i="2" s="1"/>
  <c r="E95" i="2"/>
  <c r="B95" i="2"/>
  <c r="C95" i="2" s="1"/>
  <c r="E94" i="2"/>
  <c r="B94" i="2"/>
  <c r="C94" i="2" s="1"/>
  <c r="E93" i="2"/>
  <c r="B93" i="2"/>
  <c r="C93" i="2" s="1"/>
  <c r="E92" i="2"/>
  <c r="B92" i="2"/>
  <c r="C92" i="2" s="1"/>
  <c r="E91" i="2"/>
  <c r="B91" i="2"/>
  <c r="C91" i="2" s="1"/>
  <c r="E90" i="2"/>
  <c r="B90" i="2"/>
  <c r="C90" i="2" s="1"/>
  <c r="E89" i="2"/>
  <c r="B89" i="2"/>
  <c r="C89" i="2" s="1"/>
  <c r="E88" i="2"/>
  <c r="B88" i="2"/>
  <c r="C88" i="2" s="1"/>
  <c r="E87" i="2"/>
  <c r="B87" i="2"/>
  <c r="C87" i="2" s="1"/>
  <c r="E86" i="2"/>
  <c r="B86" i="2"/>
  <c r="C86" i="2" s="1"/>
  <c r="E85" i="2"/>
  <c r="B85" i="2"/>
  <c r="C85" i="2" s="1"/>
  <c r="E84" i="2"/>
  <c r="B84" i="2"/>
  <c r="C84" i="2" s="1"/>
  <c r="E83" i="2"/>
  <c r="B83" i="2"/>
  <c r="C83" i="2" s="1"/>
  <c r="E82" i="2"/>
  <c r="B82" i="2"/>
  <c r="C82" i="2" s="1"/>
  <c r="E81" i="2"/>
  <c r="B81" i="2"/>
  <c r="C81" i="2" s="1"/>
  <c r="E80" i="2"/>
  <c r="B80" i="2"/>
  <c r="C80" i="2" s="1"/>
  <c r="E79" i="2"/>
  <c r="B79" i="2"/>
  <c r="C79" i="2" s="1"/>
  <c r="E78" i="2"/>
  <c r="B78" i="2"/>
  <c r="C78" i="2" s="1"/>
  <c r="E77" i="2"/>
  <c r="B77" i="2"/>
  <c r="C77" i="2" s="1"/>
  <c r="E76" i="2"/>
  <c r="B76" i="2"/>
  <c r="C76" i="2" s="1"/>
  <c r="E75" i="2"/>
  <c r="B75" i="2"/>
  <c r="C75" i="2" s="1"/>
  <c r="E74" i="2"/>
  <c r="B74" i="2"/>
  <c r="C74" i="2" s="1"/>
  <c r="E73" i="2"/>
  <c r="B73" i="2"/>
  <c r="C73" i="2" s="1"/>
  <c r="E72" i="2"/>
  <c r="B72" i="2"/>
  <c r="C72" i="2" s="1"/>
  <c r="E71" i="2"/>
  <c r="B71" i="2"/>
  <c r="C71" i="2" s="1"/>
  <c r="E70" i="2"/>
  <c r="B70" i="2"/>
  <c r="C70" i="2" s="1"/>
  <c r="E69" i="2"/>
  <c r="B69" i="2"/>
  <c r="C69" i="2" s="1"/>
  <c r="E68" i="2"/>
  <c r="B68" i="2"/>
  <c r="C68" i="2" s="1"/>
  <c r="E67" i="2"/>
  <c r="B67" i="2"/>
  <c r="C67" i="2" s="1"/>
  <c r="E66" i="2"/>
  <c r="B66" i="2"/>
  <c r="C66" i="2" s="1"/>
  <c r="E65" i="2"/>
  <c r="B65" i="2"/>
  <c r="C65" i="2" s="1"/>
  <c r="E64" i="2"/>
  <c r="B64" i="2"/>
  <c r="C64" i="2" s="1"/>
  <c r="E63" i="2"/>
  <c r="B63" i="2"/>
  <c r="C63" i="2" s="1"/>
  <c r="E62" i="2"/>
  <c r="B62" i="2"/>
  <c r="C62" i="2" s="1"/>
  <c r="E61" i="2"/>
  <c r="B61" i="2"/>
  <c r="C61" i="2" s="1"/>
  <c r="E60" i="2"/>
  <c r="B60" i="2"/>
  <c r="C60" i="2" s="1"/>
  <c r="E59" i="2"/>
  <c r="B59" i="2"/>
  <c r="C59" i="2" s="1"/>
  <c r="E58" i="2"/>
  <c r="B58" i="2"/>
  <c r="C58" i="2" s="1"/>
  <c r="E57" i="2"/>
  <c r="B57" i="2"/>
  <c r="C57" i="2" s="1"/>
  <c r="E56" i="2"/>
  <c r="B56" i="2"/>
  <c r="C56" i="2" s="1"/>
  <c r="E55" i="2"/>
  <c r="B55" i="2"/>
  <c r="C55" i="2" s="1"/>
  <c r="E54" i="2"/>
  <c r="B54" i="2"/>
  <c r="C54" i="2" s="1"/>
  <c r="E53" i="2"/>
  <c r="B53" i="2"/>
  <c r="C53" i="2" s="1"/>
  <c r="E52" i="2"/>
  <c r="B52" i="2"/>
  <c r="C52" i="2" s="1"/>
  <c r="E51" i="2"/>
  <c r="B51" i="2"/>
  <c r="C51" i="2" s="1"/>
  <c r="E50" i="2"/>
  <c r="B50" i="2"/>
  <c r="C50" i="2" s="1"/>
  <c r="E49" i="2"/>
  <c r="B49" i="2"/>
  <c r="C49" i="2" s="1"/>
  <c r="E48" i="2"/>
  <c r="B48" i="2"/>
  <c r="C48" i="2" s="1"/>
  <c r="E47" i="2"/>
  <c r="B47" i="2"/>
  <c r="C47" i="2" s="1"/>
  <c r="E46" i="2"/>
  <c r="B46" i="2"/>
  <c r="C46" i="2" s="1"/>
  <c r="E45" i="2"/>
  <c r="B45" i="2"/>
  <c r="C45" i="2" s="1"/>
  <c r="E44" i="2"/>
  <c r="B44" i="2"/>
  <c r="C44" i="2" s="1"/>
  <c r="E43" i="2"/>
  <c r="B43" i="2"/>
  <c r="C43" i="2" s="1"/>
  <c r="E42" i="2"/>
  <c r="B42" i="2"/>
  <c r="C42" i="2" s="1"/>
  <c r="E41" i="2"/>
  <c r="B41" i="2"/>
  <c r="C41" i="2" s="1"/>
  <c r="E40" i="2"/>
  <c r="B40" i="2"/>
  <c r="C40" i="2" s="1"/>
  <c r="E39" i="2"/>
  <c r="B39" i="2"/>
  <c r="C39" i="2" s="1"/>
  <c r="E38" i="2"/>
  <c r="B38" i="2"/>
  <c r="C38" i="2" s="1"/>
  <c r="E37" i="2"/>
  <c r="B37" i="2"/>
  <c r="C37" i="2" s="1"/>
  <c r="E36" i="2"/>
  <c r="B36" i="2"/>
  <c r="C36" i="2" s="1"/>
  <c r="E35" i="2"/>
  <c r="B35" i="2"/>
  <c r="C35" i="2" s="1"/>
  <c r="E34" i="2"/>
  <c r="B34" i="2"/>
  <c r="C34" i="2" s="1"/>
  <c r="E33" i="2"/>
  <c r="B33" i="2"/>
  <c r="C33" i="2" s="1"/>
  <c r="E32" i="2"/>
  <c r="B32" i="2"/>
  <c r="C32" i="2" s="1"/>
  <c r="E31" i="2"/>
  <c r="B31" i="2"/>
  <c r="C31" i="2" s="1"/>
  <c r="E30" i="2"/>
  <c r="B30" i="2"/>
  <c r="C30" i="2" s="1"/>
  <c r="E29" i="2"/>
  <c r="B29" i="2"/>
  <c r="C29" i="2" s="1"/>
  <c r="E28" i="2"/>
  <c r="B28" i="2"/>
  <c r="C28" i="2" s="1"/>
  <c r="E27" i="2"/>
  <c r="B27" i="2"/>
  <c r="C27" i="2" s="1"/>
  <c r="E26" i="2"/>
  <c r="B26" i="2"/>
  <c r="C26" i="2" s="1"/>
  <c r="E25" i="2"/>
  <c r="B25" i="2"/>
  <c r="C25" i="2" s="1"/>
  <c r="E24" i="2"/>
  <c r="B24" i="2"/>
  <c r="C24" i="2" s="1"/>
  <c r="E23" i="2"/>
  <c r="B23" i="2"/>
  <c r="C23" i="2" s="1"/>
  <c r="E22" i="2"/>
  <c r="B22" i="2"/>
  <c r="C22" i="2" s="1"/>
  <c r="E21" i="2"/>
  <c r="B21" i="2"/>
  <c r="C21" i="2" s="1"/>
  <c r="E20" i="2"/>
  <c r="B20" i="2"/>
  <c r="C20" i="2" s="1"/>
  <c r="E19" i="2"/>
  <c r="B19" i="2"/>
  <c r="C19" i="2" s="1"/>
  <c r="E18" i="2"/>
  <c r="B18" i="2"/>
  <c r="C18" i="2" s="1"/>
  <c r="E17" i="2"/>
  <c r="B17" i="2"/>
  <c r="C17" i="2" s="1"/>
  <c r="E16" i="2"/>
  <c r="B16" i="2"/>
  <c r="C16" i="2" s="1"/>
  <c r="E15" i="2"/>
  <c r="B15" i="2"/>
  <c r="C15" i="2" s="1"/>
  <c r="E14" i="2"/>
  <c r="B14" i="2"/>
  <c r="C14" i="2" s="1"/>
  <c r="E13" i="2"/>
  <c r="B13" i="2"/>
  <c r="C13" i="2" s="1"/>
  <c r="E12" i="2"/>
  <c r="B12" i="2"/>
  <c r="C12" i="2" s="1"/>
  <c r="E11" i="2"/>
  <c r="B11" i="2"/>
  <c r="C11" i="2" s="1"/>
  <c r="E10" i="2"/>
  <c r="B10" i="2"/>
  <c r="C10" i="2" s="1"/>
  <c r="E9" i="2"/>
  <c r="B9" i="2"/>
  <c r="C9" i="2" s="1"/>
  <c r="E8" i="2"/>
  <c r="B8" i="2"/>
  <c r="C8" i="2" s="1"/>
  <c r="E7" i="2"/>
  <c r="B7" i="2"/>
  <c r="C7" i="2" s="1"/>
  <c r="E6" i="2"/>
  <c r="B6" i="2"/>
  <c r="C6" i="2" s="1"/>
  <c r="E5" i="2"/>
  <c r="B5" i="2"/>
  <c r="C5" i="2" s="1"/>
  <c r="E4" i="2"/>
  <c r="B4" i="2"/>
  <c r="C4" i="2" s="1"/>
  <c r="E3" i="2"/>
  <c r="B3" i="2"/>
  <c r="C3" i="2" s="1"/>
  <c r="G8" i="3" l="1"/>
  <c r="F16" i="2"/>
  <c r="F32" i="2"/>
  <c r="F40" i="2"/>
  <c r="F60" i="2"/>
  <c r="F64" i="2"/>
  <c r="F68" i="2"/>
  <c r="F72" i="2"/>
  <c r="F76" i="2"/>
  <c r="F80" i="2"/>
  <c r="F84" i="2"/>
  <c r="F88" i="2"/>
  <c r="F92" i="2"/>
  <c r="F96" i="2"/>
  <c r="F100" i="2"/>
  <c r="F104" i="2"/>
  <c r="F108" i="2"/>
  <c r="F112" i="2"/>
  <c r="F116" i="2"/>
  <c r="F120" i="2"/>
  <c r="F124" i="2"/>
  <c r="C33" i="1"/>
  <c r="F132" i="2"/>
  <c r="F136" i="2"/>
  <c r="F140" i="2"/>
  <c r="F144" i="2"/>
  <c r="F148" i="2"/>
  <c r="F152" i="2"/>
  <c r="F156" i="2"/>
  <c r="F160" i="2"/>
  <c r="F20" i="2"/>
  <c r="F56" i="2"/>
  <c r="F17" i="2"/>
  <c r="F45" i="2"/>
  <c r="F65" i="2"/>
  <c r="F69" i="2"/>
  <c r="F73" i="2"/>
  <c r="F77" i="2"/>
  <c r="F81" i="2"/>
  <c r="F85" i="2"/>
  <c r="F89" i="2"/>
  <c r="F93" i="2"/>
  <c r="F97" i="2"/>
  <c r="F101" i="2"/>
  <c r="F105" i="2"/>
  <c r="F109" i="2"/>
  <c r="F113" i="2"/>
  <c r="F117" i="2"/>
  <c r="F121" i="2"/>
  <c r="F125" i="2"/>
  <c r="C34" i="1"/>
  <c r="F133" i="2"/>
  <c r="F137" i="2"/>
  <c r="F141" i="2"/>
  <c r="F145" i="2"/>
  <c r="F149" i="2"/>
  <c r="F153" i="2"/>
  <c r="F157" i="2"/>
  <c r="F24" i="2"/>
  <c r="F48" i="2"/>
  <c r="F9" i="2"/>
  <c r="F25" i="2"/>
  <c r="F41" i="2"/>
  <c r="F53" i="2"/>
  <c r="C4" i="1"/>
  <c r="F10" i="2"/>
  <c r="F14" i="2"/>
  <c r="F18" i="2"/>
  <c r="F22" i="2"/>
  <c r="F26" i="2"/>
  <c r="F30" i="2"/>
  <c r="F34" i="2"/>
  <c r="F38" i="2"/>
  <c r="F42" i="2"/>
  <c r="F46" i="2"/>
  <c r="F50" i="2"/>
  <c r="F54" i="2"/>
  <c r="F58" i="2"/>
  <c r="F62" i="2"/>
  <c r="F12" i="2"/>
  <c r="F36" i="2"/>
  <c r="F29" i="2"/>
  <c r="F57" i="2"/>
  <c r="F66" i="2"/>
  <c r="F70" i="2"/>
  <c r="F74" i="2"/>
  <c r="F78" i="2"/>
  <c r="F82" i="2"/>
  <c r="F86" i="2"/>
  <c r="F90" i="2"/>
  <c r="F94" i="2"/>
  <c r="F98" i="2"/>
  <c r="F102" i="2"/>
  <c r="F106" i="2"/>
  <c r="F110" i="2"/>
  <c r="F114" i="2"/>
  <c r="F118" i="2"/>
  <c r="F122" i="2"/>
  <c r="F126" i="2"/>
  <c r="F130" i="2"/>
  <c r="F134" i="2"/>
  <c r="C35" i="1"/>
  <c r="F142" i="2"/>
  <c r="F146" i="2"/>
  <c r="F150" i="2"/>
  <c r="F154" i="2"/>
  <c r="F158" i="2"/>
  <c r="F8" i="2"/>
  <c r="F44" i="2"/>
  <c r="F13" i="2"/>
  <c r="F33" i="2"/>
  <c r="F61" i="2"/>
  <c r="F3" i="2"/>
  <c r="F7" i="2"/>
  <c r="F15" i="2"/>
  <c r="F19" i="2"/>
  <c r="F23" i="2"/>
  <c r="F27" i="2"/>
  <c r="C12" i="1"/>
  <c r="F35" i="2"/>
  <c r="F39" i="2"/>
  <c r="C14" i="1"/>
  <c r="F47" i="2"/>
  <c r="F51" i="2"/>
  <c r="F55" i="2"/>
  <c r="F59" i="2"/>
  <c r="F63" i="2"/>
  <c r="F4" i="2"/>
  <c r="F28" i="2"/>
  <c r="C16" i="1"/>
  <c r="F5" i="2"/>
  <c r="F21" i="2"/>
  <c r="F37" i="2"/>
  <c r="F49" i="2"/>
  <c r="F67" i="2"/>
  <c r="F71" i="2"/>
  <c r="C22" i="1"/>
  <c r="F79" i="2"/>
  <c r="F83" i="2"/>
  <c r="F87" i="2"/>
  <c r="F91" i="2"/>
  <c r="F95" i="2"/>
  <c r="F99" i="2"/>
  <c r="F103" i="2"/>
  <c r="C27" i="1"/>
  <c r="F111" i="2"/>
  <c r="F115" i="2"/>
  <c r="F119" i="2"/>
  <c r="F123" i="2"/>
  <c r="C32" i="1"/>
  <c r="F131" i="2"/>
  <c r="F135" i="2"/>
  <c r="C36" i="1"/>
  <c r="F143" i="2"/>
  <c r="F147" i="2"/>
  <c r="F151" i="2"/>
  <c r="F155" i="2"/>
  <c r="F159" i="2"/>
  <c r="C9" i="1"/>
  <c r="C5" i="1"/>
  <c r="C25" i="1"/>
  <c r="C15" i="1"/>
  <c r="C19" i="1"/>
  <c r="C24" i="1"/>
  <c r="C11" i="1"/>
  <c r="C37" i="1"/>
  <c r="C21" i="1"/>
  <c r="C31" i="1"/>
  <c r="C23" i="1"/>
  <c r="C20" i="1"/>
  <c r="C10" i="1"/>
  <c r="C18" i="1"/>
  <c r="C26" i="1"/>
  <c r="C28" i="1"/>
  <c r="C30" i="1"/>
  <c r="C38" i="1"/>
  <c r="D8" i="1" l="1"/>
  <c r="H8" i="3"/>
  <c r="D23" i="1"/>
  <c r="F23" i="1" s="1"/>
  <c r="D25" i="1"/>
  <c r="D21" i="1"/>
  <c r="D9" i="1"/>
  <c r="D13" i="1"/>
  <c r="D18" i="1"/>
  <c r="D5" i="1"/>
  <c r="D19" i="1"/>
  <c r="D15" i="1"/>
  <c r="D39" i="1"/>
  <c r="D30" i="1"/>
  <c r="D10" i="1"/>
  <c r="D20" i="1"/>
  <c r="D38" i="1"/>
  <c r="D28" i="1"/>
  <c r="D31" i="1"/>
  <c r="D24" i="1"/>
  <c r="F24" i="1" s="1"/>
  <c r="D37" i="1"/>
  <c r="D26" i="1"/>
  <c r="C39" i="1"/>
  <c r="C13" i="1"/>
  <c r="F139" i="2"/>
  <c r="D36" i="1" s="1"/>
  <c r="F107" i="2"/>
  <c r="F75" i="2"/>
  <c r="D22" i="1" s="1"/>
  <c r="F43" i="2"/>
  <c r="D14" i="1" s="1"/>
  <c r="F11" i="2"/>
  <c r="F138" i="2"/>
  <c r="D35" i="1" s="1"/>
  <c r="F129" i="2"/>
  <c r="D34" i="1" s="1"/>
  <c r="F128" i="2"/>
  <c r="C17" i="1"/>
  <c r="F127" i="2"/>
  <c r="D32" i="1" s="1"/>
  <c r="F52" i="2"/>
  <c r="D16" i="1" s="1"/>
  <c r="F31" i="2"/>
  <c r="D12" i="1" s="1"/>
  <c r="F6" i="2"/>
  <c r="D6" i="1" s="1"/>
  <c r="C29" i="1"/>
  <c r="C6" i="1"/>
  <c r="I8" i="3" l="1"/>
  <c r="E13" i="1"/>
  <c r="F6" i="1"/>
  <c r="E23" i="1"/>
  <c r="E36" i="1"/>
  <c r="F36" i="1"/>
  <c r="E38" i="1"/>
  <c r="F38" i="1"/>
  <c r="E18" i="1"/>
  <c r="F18" i="1"/>
  <c r="E5" i="1"/>
  <c r="F5" i="1"/>
  <c r="E20" i="1"/>
  <c r="F20" i="1"/>
  <c r="F13" i="1"/>
  <c r="E34" i="1"/>
  <c r="F34" i="1"/>
  <c r="E10" i="1"/>
  <c r="F10" i="1"/>
  <c r="E9" i="1"/>
  <c r="F9" i="1"/>
  <c r="E35" i="1"/>
  <c r="F35" i="1"/>
  <c r="E26" i="1"/>
  <c r="F26" i="1"/>
  <c r="E30" i="1"/>
  <c r="F30" i="1"/>
  <c r="E8" i="1"/>
  <c r="F8" i="1"/>
  <c r="E28" i="1"/>
  <c r="F28" i="1"/>
  <c r="E37" i="1"/>
  <c r="F37" i="1"/>
  <c r="F39" i="1"/>
  <c r="E21" i="1"/>
  <c r="F21" i="1"/>
  <c r="E14" i="1"/>
  <c r="F14" i="1"/>
  <c r="E15" i="1"/>
  <c r="F15" i="1"/>
  <c r="E25" i="1"/>
  <c r="F25" i="1"/>
  <c r="E32" i="1"/>
  <c r="F32" i="1"/>
  <c r="E7" i="1"/>
  <c r="F7" i="1"/>
  <c r="E12" i="1"/>
  <c r="F12" i="1"/>
  <c r="E24" i="1"/>
  <c r="E16" i="1"/>
  <c r="F16" i="1"/>
  <c r="E22" i="1"/>
  <c r="F22" i="1"/>
  <c r="E31" i="1"/>
  <c r="F31" i="1"/>
  <c r="E19" i="1"/>
  <c r="F19" i="1"/>
  <c r="E6" i="1"/>
  <c r="E39" i="1"/>
  <c r="D27" i="1"/>
  <c r="D17" i="1"/>
  <c r="C40" i="1"/>
  <c r="D11" i="1"/>
  <c r="D29" i="1"/>
  <c r="D4" i="1"/>
  <c r="F4" i="1" s="1"/>
  <c r="D33" i="1"/>
  <c r="J8" i="3" l="1"/>
  <c r="F41" i="1"/>
  <c r="Q1" i="3" s="1"/>
  <c r="T1" i="3" s="1"/>
  <c r="E33" i="1"/>
  <c r="F33" i="1"/>
  <c r="E29" i="1"/>
  <c r="F29" i="1"/>
  <c r="E11" i="1"/>
  <c r="F11" i="1"/>
  <c r="E17" i="1"/>
  <c r="F17" i="1"/>
  <c r="E27" i="1"/>
  <c r="F27" i="1"/>
  <c r="D40" i="1"/>
  <c r="E4" i="1"/>
  <c r="K8" i="3" l="1"/>
  <c r="E40" i="1"/>
  <c r="F45" i="1" s="1"/>
  <c r="F42" i="1"/>
  <c r="F40" i="1"/>
  <c r="L8" i="3" l="1"/>
  <c r="M8" i="3" l="1"/>
  <c r="N8" i="3" l="1"/>
  <c r="O8" i="3" l="1"/>
  <c r="P8" i="3" l="1"/>
  <c r="Q8" i="3" l="1"/>
  <c r="R8" i="3" l="1"/>
  <c r="S8" i="3" l="1"/>
  <c r="T8" i="3" l="1"/>
  <c r="U8" i="3" l="1"/>
  <c r="V8" i="3" l="1"/>
</calcChain>
</file>

<file path=xl/sharedStrings.xml><?xml version="1.0" encoding="utf-8"?>
<sst xmlns="http://schemas.openxmlformats.org/spreadsheetml/2006/main" count="240" uniqueCount="181">
  <si>
    <t>Accessing Data (24%)</t>
  </si>
  <si>
    <t>Querying and Manipulating Data by Using the Entity Framework (20%)</t>
  </si>
  <si>
    <t>Designing and Implementing WCF Services (19%)</t>
  </si>
  <si>
    <t>Creating and Consuming Web API-based services (18%)</t>
  </si>
  <si>
    <t>Deploying Web Applications and Services (19%)</t>
  </si>
  <si>
    <t>Choose data access technologies</t>
  </si>
  <si>
    <t>Choose a technology (ADO.NET, Entity Framework, WCF Data Services) based on application requirements</t>
  </si>
  <si>
    <t>Implement caching</t>
  </si>
  <si>
    <t>Cache static data, apply cache policy (including expirations);</t>
  </si>
  <si>
    <t>Use CacheDependency to refresh cache data;</t>
  </si>
  <si>
    <t>Query notifications</t>
  </si>
  <si>
    <t>Implement transactions</t>
  </si>
  <si>
    <t>Manage transactions by using the API from System.Transactions namespace</t>
  </si>
  <si>
    <t>Implement distributed transactions</t>
  </si>
  <si>
    <t>Specify transaction isolation level</t>
  </si>
  <si>
    <t>Implement data storage in Windows Azure</t>
  </si>
  <si>
    <t>Access data storage in Windows Azure</t>
  </si>
  <si>
    <t>Choose data storage mechanism in Windows Azure (blobs, tables, queues, SQL Database)</t>
  </si>
  <si>
    <t>Distribute data by using the Content delivery network (CDN)</t>
  </si>
  <si>
    <t>Handle exceptions by using retries (SQL Database)</t>
  </si>
  <si>
    <t>Manage Windows Azure Caching</t>
  </si>
  <si>
    <t>Create and implement a WCF Data Services service</t>
  </si>
  <si>
    <t>Address resources</t>
  </si>
  <si>
    <t>Implement filtering/Create a query expression</t>
  </si>
  <si>
    <t>Access payload formats (including JSON)</t>
  </si>
  <si>
    <t>Use data service interceptors and service operators</t>
  </si>
  <si>
    <t>Manipulate XML data structures</t>
  </si>
  <si>
    <t>Read, filter, create, modify XML data structures</t>
  </si>
  <si>
    <t>Manipulate XML data by using XMLReader, XMLWriter, XMLDocument, XPath, LINQ to XML</t>
  </si>
  <si>
    <t>Transform XML by using XSLT transformations</t>
  </si>
  <si>
    <t>Query and manipulate data by using the Entity Framework.</t>
  </si>
  <si>
    <t>Query, update, and delete data by using DbContext</t>
  </si>
  <si>
    <t>Build a query that uses deferred execution</t>
  </si>
  <si>
    <t>Implement lazy loading and eager loading</t>
  </si>
  <si>
    <t>Create and run compiled queries</t>
  </si>
  <si>
    <t>Query data by using Entity SQL</t>
  </si>
  <si>
    <t>Query and manipulate data by using Data Provider for Entity Framework</t>
  </si>
  <si>
    <t>Query and manipulate data by using Connection, DataReader, Command from the System.Data.EntityClient namespace</t>
  </si>
  <si>
    <t>Perform synchronous and asynchronous operations</t>
  </si>
  <si>
    <t>Manage transactions (API)</t>
  </si>
  <si>
    <t>Query data by using LINQ to Entities.</t>
  </si>
  <si>
    <t>Query data by using LINQ operators (for example, project, skip, aggregate, filter, and join)</t>
  </si>
  <si>
    <t>Log queries</t>
  </si>
  <si>
    <t>Implement query boundaries (IQueryable vs. IEnumerable)</t>
  </si>
  <si>
    <t>Query and manipulate data by using ADO.NET</t>
  </si>
  <si>
    <t>Query and manipulate data by using Connection, DataReader, Command, DataAdapter, DataSet</t>
  </si>
  <si>
    <t>Create an Entity Framework data model. – Entity Framework and Data Models</t>
  </si>
  <si>
    <t>Structure the data model using Table per type, table per class, table per hierarchy</t>
  </si>
  <si>
    <t>Choose and implement an approach to manage a data model (code first vs. model first vs. database first)</t>
  </si>
  <si>
    <t>Implement POCO objects</t>
  </si>
  <si>
    <t>Describe a data model by using conceptual schema definitions, storage schema definition, and mapping language (CSDL, SSDL, MSL)</t>
  </si>
  <si>
    <t>Create a WCF service</t>
  </si>
  <si>
    <t>Create contracts (service, data, message, callback, and fault)</t>
  </si>
  <si>
    <t>Implement message inspectors</t>
  </si>
  <si>
    <t>Implement asynchronous operations in the service</t>
  </si>
  <si>
    <t>Configure WCF services by using configuration settings</t>
  </si>
  <si>
    <t>Configure service behaviors</t>
  </si>
  <si>
    <t>Configure service endpoints</t>
  </si>
  <si>
    <t>Configure bindings</t>
  </si>
  <si>
    <t>Specify a service contract</t>
  </si>
  <si>
    <t>Expose service metadata (XSDs, WSDL and metadata exchange endpoint)</t>
  </si>
  <si>
    <t>Configure WCF services by using the API</t>
  </si>
  <si>
    <t>WCF routing and discovery features</t>
  </si>
  <si>
    <t>Secure a WCF service</t>
  </si>
  <si>
    <t>Implement message level security</t>
  </si>
  <si>
    <t>Implement transport level security</t>
  </si>
  <si>
    <t>Implement certificates</t>
  </si>
  <si>
    <t>Consume WCF services</t>
  </si>
  <si>
    <t>Generate proxies by using SvcUtil;</t>
  </si>
  <si>
    <t>Generate proxies by creating a service reference;</t>
  </si>
  <si>
    <t>Create and implement channel factories</t>
  </si>
  <si>
    <t>Version a WCF service</t>
  </si>
  <si>
    <t>This objective may include but is not limited to: Version different types of contracts (message, service, data)</t>
  </si>
  <si>
    <t>Configure address, binding, and routing service versioning</t>
  </si>
  <si>
    <t>Create and configure a WCF service on Windows Azure</t>
  </si>
  <si>
    <t>Create and configure bindings for WCF services (Azure SDK-- extensions to WCF)</t>
  </si>
  <si>
    <t>Relay bindings to Azure using service bus endpoints</t>
  </si>
  <si>
    <t>Integrate with the Azure service bus relay</t>
  </si>
  <si>
    <t>Implement messaging patterns</t>
  </si>
  <si>
    <t>Implement one way, request/reply, streaming, and duplex communication</t>
  </si>
  <si>
    <t>Implement Windows Azure Service Bus and Windows Azure Queues</t>
  </si>
  <si>
    <t>Host and manage services</t>
  </si>
  <si>
    <t>Manage services concurrency (single, multiple, reentrant)</t>
  </si>
  <si>
    <t>Create service hosts</t>
  </si>
  <si>
    <t>Choose a hosting mechanism</t>
  </si>
  <si>
    <t>Choose an instancing mode (per call, per session, singleton)</t>
  </si>
  <si>
    <t>Activate and manage a service by using AppFabric</t>
  </si>
  <si>
    <t>Implement transactional services</t>
  </si>
  <si>
    <t>Host services in an Windows Azure worker role</t>
  </si>
  <si>
    <t>Design a Web API</t>
  </si>
  <si>
    <t>Define HTTP resources with HTTP actions</t>
  </si>
  <si>
    <t>Plan appropriate URI space, and map URI space using routing</t>
  </si>
  <si>
    <t>Choose appropriate HTTP method (get, put, post, delete) to meet requirements</t>
  </si>
  <si>
    <t>Choose appropriate format (Web API formats) for responses to meet requirements</t>
  </si>
  <si>
    <t>Plan when to make HTTP actions asynchronous</t>
  </si>
  <si>
    <t>Implement a Web API</t>
  </si>
  <si>
    <t>Accept data in JSON format (in JavaScript, in an AJAX callback)</t>
  </si>
  <si>
    <t>Use content negotiation to deliver different data formats to clients</t>
  </si>
  <si>
    <t>Define actions and parameters to handle data binding</t>
  </si>
  <si>
    <t>Use HttpMessageHandler to process client requests and server responses</t>
  </si>
  <si>
    <t>Implement dependency injection, along with the dependency resolver, to create more flexible applications</t>
  </si>
  <si>
    <t>Implement action filters and exception filters to manage controller execution</t>
  </si>
  <si>
    <t>Implement asynchronous and synchronous actions</t>
  </si>
  <si>
    <t>Implement streaming actions</t>
  </si>
  <si>
    <t>Secure a Web API</t>
  </si>
  <si>
    <t>Implement HTTPBasic authentication over SSL</t>
  </si>
  <si>
    <t>Implement Windows Auth</t>
  </si>
  <si>
    <t>Enable cross-domain requests</t>
  </si>
  <si>
    <t>Prevent cross-site request forgery (XSRF)</t>
  </si>
  <si>
    <t>Implement, and extend, authorization filters to control access to the application</t>
  </si>
  <si>
    <t>Host and manage Web API</t>
  </si>
  <si>
    <t>Host Web API in an ASP.NET app</t>
  </si>
  <si>
    <t>Self-host a Web API in your own process (a Windows service)</t>
  </si>
  <si>
    <t>Host services in a Windows Azure worker role</t>
  </si>
  <si>
    <t>Restricting message size</t>
  </si>
  <si>
    <t>Configure the host server for streaming</t>
  </si>
  <si>
    <t>Consume Web API web services</t>
  </si>
  <si>
    <t>Consume Web API services by using HttpClient synchronously and asynchronously</t>
  </si>
  <si>
    <t>Send and receive requests in different formats (JSON/HTML/etc.)</t>
  </si>
  <si>
    <t>Design a deployment strategy</t>
  </si>
  <si>
    <t>Create an IIS install package</t>
  </si>
  <si>
    <t>Deploy to web farms</t>
  </si>
  <si>
    <t>Deploy a web application by using XCopy</t>
  </si>
  <si>
    <t>Automate a deployment from TFS or Build Server</t>
  </si>
  <si>
    <t>Choose a deployment strategy for a Windows Azure web application</t>
  </si>
  <si>
    <t>Perform an in-place upgrade and VIP swap</t>
  </si>
  <si>
    <t>Configure an upgrade domain</t>
  </si>
  <si>
    <t>Create and configure input and internal endpoints</t>
  </si>
  <si>
    <t>Specify operating system configuration</t>
  </si>
  <si>
    <t>Configure a web application for deployment</t>
  </si>
  <si>
    <t>Switch from production/release mode to debug mode</t>
  </si>
  <si>
    <t>Use SetParameters to set up an IIS app pool, set permissions and passwords)</t>
  </si>
  <si>
    <t>Configure WCF endpoints, bindings, and behaviors</t>
  </si>
  <si>
    <t>Transform web.config by using XSLT (for example, across development, test, and production/release environments)</t>
  </si>
  <si>
    <t>Configure Azure configuration settings</t>
  </si>
  <si>
    <t>Manage packages by using NuGet</t>
  </si>
  <si>
    <t>Create and configure a NuGet package</t>
  </si>
  <si>
    <t>Connect to a local repository cache for NuGet, set up your own package repository</t>
  </si>
  <si>
    <t>Create, configure, and publish a web package</t>
  </si>
  <si>
    <t>Create an IIS InstallPackage</t>
  </si>
  <si>
    <t>Configure the build process to output a web package</t>
  </si>
  <si>
    <t>Apply pre- and post- condition actions to ensure that transformations are correctly applied</t>
  </si>
  <si>
    <t>Include appropriate assets (web content, certificates)</t>
  </si>
  <si>
    <t>Share assemblies between multiple applications and servers</t>
  </si>
  <si>
    <t>Prepare the environment for use of assemblies across multiple servers (interning)</t>
  </si>
  <si>
    <t>Sign assemblies by using a strong name</t>
  </si>
  <si>
    <t>Deploy assemblies to the global assembly cache</t>
  </si>
  <si>
    <t>Implement assembly versioning</t>
  </si>
  <si>
    <t>Create an assembly manifest</t>
  </si>
  <si>
    <t>Configure assembly binding redirects (for example, from MVC2 to MVC3)</t>
  </si>
  <si>
    <t>Points</t>
  </si>
  <si>
    <t>Weight</t>
  </si>
  <si>
    <t>Weighted Points</t>
  </si>
  <si>
    <t>Section</t>
  </si>
  <si>
    <t>Accessing Data</t>
  </si>
  <si>
    <t>Complete %</t>
  </si>
  <si>
    <t>Completed Weighted</t>
  </si>
  <si>
    <t>Completed</t>
  </si>
  <si>
    <t>Completed Raw</t>
  </si>
  <si>
    <t>Backlog Summary - Exam 70-487 - Windows Azure and Web Services</t>
  </si>
  <si>
    <t>Backlog Details - Exam 70-487 - Windows Azure and Web Services</t>
  </si>
  <si>
    <t>Time Passed</t>
  </si>
  <si>
    <t>Days Remaining</t>
  </si>
  <si>
    <t>Complete</t>
  </si>
  <si>
    <t>Incomplete</t>
  </si>
  <si>
    <t>Points Needed / Day</t>
  </si>
  <si>
    <t>Backlog Progress - Exam 70-487 - Windows Azure and Web Services</t>
  </si>
  <si>
    <t>Remaining:</t>
  </si>
  <si>
    <t>Total:</t>
  </si>
  <si>
    <t>Target</t>
  </si>
  <si>
    <t>Advancement</t>
  </si>
  <si>
    <t>End of Day</t>
  </si>
  <si>
    <t>Difference</t>
  </si>
  <si>
    <t>Sun</t>
  </si>
  <si>
    <t>Mon</t>
  </si>
  <si>
    <t>Tue</t>
  </si>
  <si>
    <t>Wed</t>
  </si>
  <si>
    <t>Thu</t>
  </si>
  <si>
    <t>Fri</t>
  </si>
  <si>
    <t>Sat</t>
  </si>
  <si>
    <t>Install and update an existing NuGet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</si>
</sst>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/m/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0"/>
      <color rgb="FF000000"/>
      <name val="Segoe UI"/>
      <family val="2"/>
    </font>
    <font>
      <strike/>
      <sz val="10"/>
      <color rgb="FF000000"/>
      <name val="Symbol"/>
      <family val="1"/>
      <charset val="2"/>
    </font>
    <font>
      <sz val="10"/>
      <color rgb="FF000000"/>
      <name val="Symbol"/>
      <family val="1"/>
      <charset val="2"/>
    </font>
    <font>
      <sz val="10"/>
      <color rgb="FF000000"/>
      <name val="Segoe U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theme="4" tint="0.499984740745262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10" fillId="0" borderId="0" applyNumberFormat="0" applyFill="0" applyBorder="0" applyAlignment="0" applyProtection="0"/>
  </cellStyleXfs>
  <cellXfs count="63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 vertical="center" indent="10"/>
    </xf>
    <xf numFmtId="0" fontId="8" fillId="0" borderId="0" xfId="0" applyFont="1" applyAlignment="1">
      <alignment horizontal="left" vertical="center" indent="5"/>
    </xf>
    <xf numFmtId="0" fontId="8" fillId="0" borderId="0" xfId="0" applyFont="1" applyAlignment="1">
      <alignment horizontal="left" vertical="center" indent="10"/>
    </xf>
    <xf numFmtId="0" fontId="10" fillId="0" borderId="0" xfId="6" applyAlignment="1">
      <alignment horizontal="left" vertical="center" indent="15"/>
    </xf>
    <xf numFmtId="0" fontId="9" fillId="0" borderId="0" xfId="0" applyFont="1" applyAlignment="1">
      <alignment vertical="center"/>
    </xf>
    <xf numFmtId="0" fontId="5" fillId="0" borderId="3" xfId="5" applyAlignment="1">
      <alignment vertical="center"/>
    </xf>
    <xf numFmtId="0" fontId="4" fillId="0" borderId="2" xfId="4" applyAlignment="1">
      <alignment vertical="center"/>
    </xf>
    <xf numFmtId="0" fontId="3" fillId="0" borderId="1" xfId="3"/>
    <xf numFmtId="9" fontId="0" fillId="0" borderId="0" xfId="0" applyNumberFormat="1"/>
    <xf numFmtId="0" fontId="0" fillId="0" borderId="0" xfId="0" applyFont="1"/>
    <xf numFmtId="9" fontId="0" fillId="0" borderId="0" xfId="1" applyFont="1"/>
    <xf numFmtId="0" fontId="5" fillId="0" borderId="3" xfId="5"/>
    <xf numFmtId="0" fontId="4" fillId="0" borderId="2" xfId="4"/>
    <xf numFmtId="9" fontId="4" fillId="0" borderId="2" xfId="4" applyNumberFormat="1"/>
    <xf numFmtId="0" fontId="0" fillId="0" borderId="4" xfId="0" applyBorder="1"/>
    <xf numFmtId="9" fontId="0" fillId="0" borderId="4" xfId="0" applyNumberFormat="1" applyBorder="1"/>
    <xf numFmtId="9" fontId="0" fillId="0" borderId="4" xfId="1" applyFont="1" applyBorder="1"/>
    <xf numFmtId="0" fontId="0" fillId="0" borderId="0" xfId="0" applyBorder="1"/>
    <xf numFmtId="9" fontId="0" fillId="0" borderId="0" xfId="0" applyNumberFormat="1" applyBorder="1"/>
    <xf numFmtId="9" fontId="5" fillId="0" borderId="3" xfId="5" applyNumberFormat="1"/>
    <xf numFmtId="9" fontId="4" fillId="0" borderId="2" xfId="1" applyFont="1" applyBorder="1"/>
    <xf numFmtId="0" fontId="3" fillId="0" borderId="1" xfId="3" applyFill="1"/>
    <xf numFmtId="0" fontId="3" fillId="0" borderId="1" xfId="3" applyNumberFormat="1"/>
    <xf numFmtId="164" fontId="4" fillId="0" borderId="2" xfId="4" applyNumberFormat="1"/>
    <xf numFmtId="164" fontId="5" fillId="0" borderId="3" xfId="5" applyNumberFormat="1"/>
    <xf numFmtId="164" fontId="0" fillId="0" borderId="0" xfId="0" applyNumberFormat="1"/>
    <xf numFmtId="164" fontId="0" fillId="0" borderId="0" xfId="0" applyNumberFormat="1" applyBorder="1"/>
    <xf numFmtId="164" fontId="0" fillId="0" borderId="4" xfId="0" applyNumberFormat="1" applyBorder="1"/>
    <xf numFmtId="9" fontId="3" fillId="0" borderId="1" xfId="1" applyFont="1" applyBorder="1"/>
    <xf numFmtId="164" fontId="3" fillId="0" borderId="1" xfId="3" applyNumberFormat="1"/>
    <xf numFmtId="14" fontId="0" fillId="0" borderId="0" xfId="0" applyNumberFormat="1"/>
    <xf numFmtId="0" fontId="2" fillId="0" borderId="0" xfId="2" applyAlignment="1">
      <alignment horizontal="center"/>
    </xf>
    <xf numFmtId="0" fontId="2" fillId="0" borderId="0" xfId="2" applyAlignment="1"/>
    <xf numFmtId="0" fontId="0" fillId="0" borderId="0" xfId="0" applyAlignment="1">
      <alignment horizontal="right"/>
    </xf>
    <xf numFmtId="0" fontId="9" fillId="0" borderId="5" xfId="0" applyFont="1" applyBorder="1" applyAlignment="1">
      <alignment vertical="center"/>
    </xf>
    <xf numFmtId="9" fontId="0" fillId="0" borderId="5" xfId="0" applyNumberFormat="1" applyBorder="1"/>
    <xf numFmtId="164" fontId="0" fillId="0" borderId="5" xfId="0" applyNumberFormat="1" applyBorder="1"/>
    <xf numFmtId="0" fontId="0" fillId="0" borderId="5" xfId="0" applyBorder="1"/>
    <xf numFmtId="0" fontId="5" fillId="0" borderId="6" xfId="5" applyBorder="1" applyAlignment="1">
      <alignment vertical="center"/>
    </xf>
    <xf numFmtId="9" fontId="5" fillId="0" borderId="6" xfId="5" applyNumberFormat="1" applyBorder="1"/>
    <xf numFmtId="164" fontId="5" fillId="0" borderId="6" xfId="5" applyNumberFormat="1" applyBorder="1"/>
    <xf numFmtId="0" fontId="5" fillId="0" borderId="6" xfId="5" applyBorder="1"/>
    <xf numFmtId="0" fontId="5" fillId="0" borderId="7" xfId="5" applyBorder="1" applyAlignment="1">
      <alignment vertical="center"/>
    </xf>
    <xf numFmtId="9" fontId="5" fillId="0" borderId="7" xfId="5" applyNumberFormat="1" applyBorder="1"/>
    <xf numFmtId="164" fontId="5" fillId="0" borderId="7" xfId="5" applyNumberFormat="1" applyBorder="1"/>
    <xf numFmtId="0" fontId="5" fillId="0" borderId="7" xfId="5" applyBorder="1"/>
    <xf numFmtId="0" fontId="9" fillId="0" borderId="0" xfId="0" applyFont="1" applyBorder="1" applyAlignment="1">
      <alignment vertical="center"/>
    </xf>
    <xf numFmtId="0" fontId="5" fillId="0" borderId="3" xfId="5" applyBorder="1" applyAlignment="1">
      <alignment vertical="center"/>
    </xf>
    <xf numFmtId="9" fontId="5" fillId="0" borderId="3" xfId="5" applyNumberFormat="1" applyBorder="1"/>
    <xf numFmtId="164" fontId="5" fillId="0" borderId="3" xfId="5" applyNumberFormat="1" applyBorder="1"/>
    <xf numFmtId="0" fontId="5" fillId="0" borderId="3" xfId="5" applyBorder="1"/>
    <xf numFmtId="9" fontId="3" fillId="0" borderId="1" xfId="3" applyNumberFormat="1"/>
    <xf numFmtId="0" fontId="4" fillId="0" borderId="2" xfId="4" applyBorder="1" applyAlignment="1">
      <alignment vertical="center"/>
    </xf>
    <xf numFmtId="9" fontId="4" fillId="0" borderId="2" xfId="4" applyNumberFormat="1" applyBorder="1"/>
    <xf numFmtId="164" fontId="4" fillId="0" borderId="2" xfId="4" applyNumberFormat="1" applyBorder="1"/>
    <xf numFmtId="0" fontId="4" fillId="0" borderId="2" xfId="4" applyBorder="1"/>
    <xf numFmtId="0" fontId="9" fillId="0" borderId="4" xfId="0" applyFont="1" applyBorder="1" applyAlignment="1">
      <alignment vertical="center"/>
    </xf>
    <xf numFmtId="165" fontId="0" fillId="0" borderId="0" xfId="0" applyNumberFormat="1"/>
    <xf numFmtId="1" fontId="3" fillId="0" borderId="1" xfId="3" applyNumberFormat="1" applyAlignment="1">
      <alignment horizontal="right"/>
    </xf>
    <xf numFmtId="0" fontId="2" fillId="0" borderId="0" xfId="2" applyAlignment="1">
      <alignment horizontal="center"/>
    </xf>
    <xf numFmtId="0" fontId="0" fillId="0" borderId="0" xfId="0" applyAlignment="1">
      <alignment horizontal="center"/>
    </xf>
  </cellXfs>
  <cellStyles count="7">
    <cellStyle name="Heading 1" xfId="3" builtinId="16"/>
    <cellStyle name="Heading 2" xfId="4" builtinId="17"/>
    <cellStyle name="Heading 3" xfId="5" builtinId="18"/>
    <cellStyle name="Hyperlink" xfId="6" builtinId="8"/>
    <cellStyle name="Normal" xfId="0" builtinId="0"/>
    <cellStyle name="Percent" xfId="1" builtinId="5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Progress!$A$7</c:f>
              <c:strCache>
                <c:ptCount val="1"/>
                <c:pt idx="0">
                  <c:v>Advancement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Progress!$C$4:$AY$4</c:f>
              <c:numCache>
                <c:formatCode>d/m/yy;@</c:formatCode>
                <c:ptCount val="49"/>
                <c:pt idx="0">
                  <c:v>41330</c:v>
                </c:pt>
                <c:pt idx="1">
                  <c:v>41331</c:v>
                </c:pt>
                <c:pt idx="2">
                  <c:v>41332</c:v>
                </c:pt>
                <c:pt idx="3">
                  <c:v>41333</c:v>
                </c:pt>
                <c:pt idx="4">
                  <c:v>41334</c:v>
                </c:pt>
                <c:pt idx="5">
                  <c:v>41335</c:v>
                </c:pt>
                <c:pt idx="6">
                  <c:v>41336</c:v>
                </c:pt>
                <c:pt idx="7">
                  <c:v>41337</c:v>
                </c:pt>
                <c:pt idx="8">
                  <c:v>41338</c:v>
                </c:pt>
                <c:pt idx="9">
                  <c:v>41339</c:v>
                </c:pt>
                <c:pt idx="10">
                  <c:v>41340</c:v>
                </c:pt>
                <c:pt idx="11">
                  <c:v>41341</c:v>
                </c:pt>
                <c:pt idx="12">
                  <c:v>41342</c:v>
                </c:pt>
                <c:pt idx="13">
                  <c:v>41343</c:v>
                </c:pt>
                <c:pt idx="14">
                  <c:v>41344</c:v>
                </c:pt>
                <c:pt idx="15">
                  <c:v>41345</c:v>
                </c:pt>
                <c:pt idx="16">
                  <c:v>41346</c:v>
                </c:pt>
                <c:pt idx="17">
                  <c:v>41347</c:v>
                </c:pt>
                <c:pt idx="18">
                  <c:v>41348</c:v>
                </c:pt>
                <c:pt idx="19">
                  <c:v>41349</c:v>
                </c:pt>
              </c:numCache>
            </c:numRef>
          </c:cat>
          <c:val>
            <c:numRef>
              <c:f>Progress!$B$7:$AY$7</c:f>
              <c:numCache>
                <c:formatCode>0.0</c:formatCode>
                <c:ptCount val="50"/>
                <c:pt idx="0">
                  <c:v>0</c:v>
                </c:pt>
                <c:pt idx="1">
                  <c:v>80</c:v>
                </c:pt>
                <c:pt idx="2">
                  <c:v>20</c:v>
                </c:pt>
                <c:pt idx="3">
                  <c:v>40</c:v>
                </c:pt>
                <c:pt idx="4">
                  <c:v>39</c:v>
                </c:pt>
                <c:pt idx="5">
                  <c:v>22</c:v>
                </c:pt>
                <c:pt idx="6">
                  <c:v>79</c:v>
                </c:pt>
                <c:pt idx="7">
                  <c:v>40</c:v>
                </c:pt>
                <c:pt idx="8">
                  <c:v>57</c:v>
                </c:pt>
                <c:pt idx="9">
                  <c:v>23</c:v>
                </c:pt>
                <c:pt idx="10">
                  <c:v>40</c:v>
                </c:pt>
                <c:pt idx="11">
                  <c:v>102</c:v>
                </c:pt>
                <c:pt idx="12">
                  <c:v>58</c:v>
                </c:pt>
                <c:pt idx="13">
                  <c:v>35</c:v>
                </c:pt>
                <c:pt idx="14">
                  <c:v>58</c:v>
                </c:pt>
                <c:pt idx="15">
                  <c:v>43</c:v>
                </c:pt>
                <c:pt idx="16">
                  <c:v>74</c:v>
                </c:pt>
                <c:pt idx="17">
                  <c:v>65</c:v>
                </c:pt>
                <c:pt idx="18">
                  <c:v>51</c:v>
                </c:pt>
                <c:pt idx="19">
                  <c:v>37</c:v>
                </c:pt>
                <c:pt idx="20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43931376"/>
        <c:axId val="1343930832"/>
      </c:barChart>
      <c:lineChart>
        <c:grouping val="standard"/>
        <c:varyColors val="0"/>
        <c:ser>
          <c:idx val="0"/>
          <c:order val="0"/>
          <c:tx>
            <c:strRef>
              <c:f>Progress!$A$5</c:f>
              <c:strCache>
                <c:ptCount val="1"/>
                <c:pt idx="0">
                  <c:v>End of Day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Progress!$B$4:$AY$4</c:f>
              <c:numCache>
                <c:formatCode>d/m/yy;@</c:formatCode>
                <c:ptCount val="50"/>
                <c:pt idx="0">
                  <c:v>41329</c:v>
                </c:pt>
                <c:pt idx="1">
                  <c:v>41330</c:v>
                </c:pt>
                <c:pt idx="2">
                  <c:v>41331</c:v>
                </c:pt>
                <c:pt idx="3">
                  <c:v>41332</c:v>
                </c:pt>
                <c:pt idx="4">
                  <c:v>41333</c:v>
                </c:pt>
                <c:pt idx="5">
                  <c:v>41334</c:v>
                </c:pt>
                <c:pt idx="6">
                  <c:v>41335</c:v>
                </c:pt>
                <c:pt idx="7">
                  <c:v>41336</c:v>
                </c:pt>
                <c:pt idx="8">
                  <c:v>41337</c:v>
                </c:pt>
                <c:pt idx="9">
                  <c:v>41338</c:v>
                </c:pt>
                <c:pt idx="10">
                  <c:v>41339</c:v>
                </c:pt>
                <c:pt idx="11">
                  <c:v>41340</c:v>
                </c:pt>
                <c:pt idx="12">
                  <c:v>41341</c:v>
                </c:pt>
                <c:pt idx="13">
                  <c:v>41342</c:v>
                </c:pt>
                <c:pt idx="14">
                  <c:v>41343</c:v>
                </c:pt>
                <c:pt idx="15">
                  <c:v>41344</c:v>
                </c:pt>
                <c:pt idx="16">
                  <c:v>41345</c:v>
                </c:pt>
                <c:pt idx="17">
                  <c:v>41346</c:v>
                </c:pt>
                <c:pt idx="18">
                  <c:v>41347</c:v>
                </c:pt>
                <c:pt idx="19">
                  <c:v>41348</c:v>
                </c:pt>
                <c:pt idx="20">
                  <c:v>41349</c:v>
                </c:pt>
              </c:numCache>
            </c:numRef>
          </c:cat>
          <c:val>
            <c:numRef>
              <c:f>Progress!$B$5:$AY$5</c:f>
              <c:numCache>
                <c:formatCode>0.0</c:formatCode>
                <c:ptCount val="50"/>
                <c:pt idx="0">
                  <c:v>1000</c:v>
                </c:pt>
                <c:pt idx="1">
                  <c:v>920</c:v>
                </c:pt>
                <c:pt idx="2">
                  <c:v>900</c:v>
                </c:pt>
                <c:pt idx="3">
                  <c:v>860</c:v>
                </c:pt>
                <c:pt idx="4">
                  <c:v>821</c:v>
                </c:pt>
                <c:pt idx="5">
                  <c:v>799</c:v>
                </c:pt>
                <c:pt idx="6">
                  <c:v>720</c:v>
                </c:pt>
                <c:pt idx="7">
                  <c:v>680</c:v>
                </c:pt>
                <c:pt idx="8">
                  <c:v>623</c:v>
                </c:pt>
                <c:pt idx="9">
                  <c:v>600</c:v>
                </c:pt>
                <c:pt idx="10">
                  <c:v>560</c:v>
                </c:pt>
                <c:pt idx="11">
                  <c:v>458</c:v>
                </c:pt>
                <c:pt idx="12">
                  <c:v>400</c:v>
                </c:pt>
                <c:pt idx="13">
                  <c:v>365</c:v>
                </c:pt>
                <c:pt idx="14">
                  <c:v>307</c:v>
                </c:pt>
                <c:pt idx="15">
                  <c:v>264</c:v>
                </c:pt>
                <c:pt idx="16">
                  <c:v>190</c:v>
                </c:pt>
                <c:pt idx="17">
                  <c:v>125</c:v>
                </c:pt>
                <c:pt idx="18">
                  <c:v>74</c:v>
                </c:pt>
                <c:pt idx="19">
                  <c:v>37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Progress!$A$6</c:f>
              <c:strCache>
                <c:ptCount val="1"/>
                <c:pt idx="0">
                  <c:v>Target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Progress!$B$4:$AY$4</c:f>
              <c:numCache>
                <c:formatCode>d/m/yy;@</c:formatCode>
                <c:ptCount val="50"/>
                <c:pt idx="0">
                  <c:v>41329</c:v>
                </c:pt>
                <c:pt idx="1">
                  <c:v>41330</c:v>
                </c:pt>
                <c:pt idx="2">
                  <c:v>41331</c:v>
                </c:pt>
                <c:pt idx="3">
                  <c:v>41332</c:v>
                </c:pt>
                <c:pt idx="4">
                  <c:v>41333</c:v>
                </c:pt>
                <c:pt idx="5">
                  <c:v>41334</c:v>
                </c:pt>
                <c:pt idx="6">
                  <c:v>41335</c:v>
                </c:pt>
                <c:pt idx="7">
                  <c:v>41336</c:v>
                </c:pt>
                <c:pt idx="8">
                  <c:v>41337</c:v>
                </c:pt>
                <c:pt idx="9">
                  <c:v>41338</c:v>
                </c:pt>
                <c:pt idx="10">
                  <c:v>41339</c:v>
                </c:pt>
                <c:pt idx="11">
                  <c:v>41340</c:v>
                </c:pt>
                <c:pt idx="12">
                  <c:v>41341</c:v>
                </c:pt>
                <c:pt idx="13">
                  <c:v>41342</c:v>
                </c:pt>
                <c:pt idx="14">
                  <c:v>41343</c:v>
                </c:pt>
                <c:pt idx="15">
                  <c:v>41344</c:v>
                </c:pt>
                <c:pt idx="16">
                  <c:v>41345</c:v>
                </c:pt>
                <c:pt idx="17">
                  <c:v>41346</c:v>
                </c:pt>
                <c:pt idx="18">
                  <c:v>41347</c:v>
                </c:pt>
                <c:pt idx="19">
                  <c:v>41348</c:v>
                </c:pt>
                <c:pt idx="20">
                  <c:v>41349</c:v>
                </c:pt>
              </c:numCache>
            </c:numRef>
          </c:cat>
          <c:val>
            <c:numRef>
              <c:f>Progress!$B$6:$AV$6</c:f>
              <c:numCache>
                <c:formatCode>0.0</c:formatCode>
                <c:ptCount val="47"/>
                <c:pt idx="0">
                  <c:v>1000</c:v>
                </c:pt>
                <c:pt idx="1">
                  <c:v>950</c:v>
                </c:pt>
                <c:pt idx="2">
                  <c:v>900</c:v>
                </c:pt>
                <c:pt idx="3">
                  <c:v>850</c:v>
                </c:pt>
                <c:pt idx="4">
                  <c:v>800</c:v>
                </c:pt>
                <c:pt idx="5">
                  <c:v>750</c:v>
                </c:pt>
                <c:pt idx="6">
                  <c:v>700</c:v>
                </c:pt>
                <c:pt idx="7">
                  <c:v>650</c:v>
                </c:pt>
                <c:pt idx="8">
                  <c:v>600</c:v>
                </c:pt>
                <c:pt idx="9">
                  <c:v>550</c:v>
                </c:pt>
                <c:pt idx="10">
                  <c:v>500</c:v>
                </c:pt>
                <c:pt idx="11">
                  <c:v>450</c:v>
                </c:pt>
                <c:pt idx="12">
                  <c:v>400</c:v>
                </c:pt>
                <c:pt idx="13">
                  <c:v>350</c:v>
                </c:pt>
                <c:pt idx="14">
                  <c:v>300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100</c:v>
                </c:pt>
                <c:pt idx="19">
                  <c:v>50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939536"/>
        <c:axId val="1343930288"/>
      </c:lineChart>
      <c:dateAx>
        <c:axId val="1343939536"/>
        <c:scaling>
          <c:orientation val="minMax"/>
        </c:scaling>
        <c:delete val="0"/>
        <c:axPos val="b"/>
        <c:numFmt formatCode="d/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930288"/>
        <c:crosses val="autoZero"/>
        <c:auto val="1"/>
        <c:lblOffset val="100"/>
        <c:baseTimeUnit val="days"/>
      </c:dateAx>
      <c:valAx>
        <c:axId val="1343930288"/>
        <c:scaling>
          <c:orientation val="minMax"/>
          <c:min val="0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939536"/>
        <c:crosses val="autoZero"/>
        <c:crossBetween val="between"/>
      </c:valAx>
      <c:valAx>
        <c:axId val="13439308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931376"/>
        <c:crosses val="max"/>
        <c:crossBetween val="between"/>
      </c:valAx>
      <c:dateAx>
        <c:axId val="1343931376"/>
        <c:scaling>
          <c:orientation val="minMax"/>
        </c:scaling>
        <c:delete val="1"/>
        <c:axPos val="b"/>
        <c:numFmt formatCode="d/m/yy;@" sourceLinked="1"/>
        <c:majorTickMark val="out"/>
        <c:minorTickMark val="none"/>
        <c:tickLblPos val="nextTo"/>
        <c:crossAx val="134393083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190499</xdr:rowOff>
    </xdr:from>
    <xdr:to>
      <xdr:col>22</xdr:col>
      <xdr:colOff>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9"/>
  <sheetViews>
    <sheetView workbookViewId="0">
      <selection activeCell="C43" sqref="C43"/>
    </sheetView>
  </sheetViews>
  <sheetFormatPr defaultRowHeight="15" x14ac:dyDescent="0.25"/>
  <cols>
    <col min="1" max="1" width="82.85546875" bestFit="1" customWidth="1"/>
    <col min="2" max="2" width="9.85546875" customWidth="1"/>
    <col min="3" max="3" width="8.85546875" bestFit="1" customWidth="1"/>
    <col min="4" max="5" width="17.140625" bestFit="1" customWidth="1"/>
    <col min="6" max="6" width="26.140625" bestFit="1" customWidth="1"/>
    <col min="7" max="7" width="14.140625" bestFit="1" customWidth="1"/>
    <col min="8" max="8" width="10.7109375" bestFit="1" customWidth="1"/>
    <col min="9" max="9" width="7.42578125" bestFit="1" customWidth="1"/>
    <col min="10" max="10" width="15.85546875" bestFit="1" customWidth="1"/>
    <col min="11" max="11" width="19.140625" bestFit="1" customWidth="1"/>
    <col min="12" max="12" width="11.7109375" bestFit="1" customWidth="1"/>
  </cols>
  <sheetData>
    <row r="1" spans="1:6" ht="23.25" x14ac:dyDescent="0.35">
      <c r="A1" s="61" t="s">
        <v>159</v>
      </c>
      <c r="B1" s="61"/>
      <c r="C1" s="61"/>
    </row>
    <row r="3" spans="1:6" ht="20.25" thickBot="1" x14ac:dyDescent="0.35">
      <c r="A3" s="9" t="s">
        <v>153</v>
      </c>
      <c r="B3" s="9" t="s">
        <v>151</v>
      </c>
      <c r="C3" s="9" t="s">
        <v>150</v>
      </c>
      <c r="D3" s="9" t="s">
        <v>163</v>
      </c>
      <c r="E3" s="9" t="s">
        <v>164</v>
      </c>
      <c r="F3" s="9" t="s">
        <v>155</v>
      </c>
    </row>
    <row r="4" spans="1:6" s="19" customFormat="1" ht="18.75" thickTop="1" thickBot="1" x14ac:dyDescent="0.35">
      <c r="A4" s="14" t="s">
        <v>154</v>
      </c>
      <c r="B4" s="22">
        <v>0.24</v>
      </c>
      <c r="C4" s="25">
        <f>SUM(Details!C3:C28)</f>
        <v>239.99999999999991</v>
      </c>
      <c r="D4" s="25">
        <f>SUM(Details!F3:F28)</f>
        <v>239.99999999999991</v>
      </c>
      <c r="E4" s="25">
        <f t="shared" ref="E4:E39" si="0">C4-D4</f>
        <v>0</v>
      </c>
      <c r="F4" s="15">
        <f>D4/C4</f>
        <v>1</v>
      </c>
    </row>
    <row r="5" spans="1:6" ht="15.75" thickTop="1" x14ac:dyDescent="0.25">
      <c r="A5" t="s">
        <v>5</v>
      </c>
      <c r="B5" s="10">
        <f>B4</f>
        <v>0.24</v>
      </c>
      <c r="C5" s="27">
        <f>SUM(Details!C4:C5)</f>
        <v>18.46153846153846</v>
      </c>
      <c r="D5" s="27">
        <f>SUM(Details!F4:F5)</f>
        <v>18.46153846153846</v>
      </c>
      <c r="E5" s="27">
        <f t="shared" si="0"/>
        <v>0</v>
      </c>
      <c r="F5" s="12">
        <f t="shared" ref="F5:F40" si="1">D5/C5</f>
        <v>1</v>
      </c>
    </row>
    <row r="6" spans="1:6" x14ac:dyDescent="0.25">
      <c r="A6" t="s">
        <v>7</v>
      </c>
      <c r="B6" s="10">
        <f>B4</f>
        <v>0.24</v>
      </c>
      <c r="C6" s="27">
        <f>SUM(Details!C6:C9)</f>
        <v>36.92307692307692</v>
      </c>
      <c r="D6" s="27">
        <f>SUM(Details!F6:F9)</f>
        <v>36.92307692307692</v>
      </c>
      <c r="E6" s="27">
        <f t="shared" si="0"/>
        <v>0</v>
      </c>
      <c r="F6" s="12">
        <f t="shared" si="1"/>
        <v>1</v>
      </c>
    </row>
    <row r="7" spans="1:6" x14ac:dyDescent="0.25">
      <c r="A7" t="s">
        <v>11</v>
      </c>
      <c r="B7" s="10">
        <f>B4</f>
        <v>0.24</v>
      </c>
      <c r="C7" s="27">
        <f>SUM(Details!C10:C13)</f>
        <v>36.92307692307692</v>
      </c>
      <c r="D7" s="27">
        <f>SUM(Details!F10:F13)</f>
        <v>36.92307692307692</v>
      </c>
      <c r="E7" s="27">
        <f t="shared" si="0"/>
        <v>0</v>
      </c>
      <c r="F7" s="12">
        <f t="shared" si="1"/>
        <v>1</v>
      </c>
    </row>
    <row r="8" spans="1:6" x14ac:dyDescent="0.25">
      <c r="A8" t="s">
        <v>16</v>
      </c>
      <c r="B8" s="10">
        <f>B4</f>
        <v>0.24</v>
      </c>
      <c r="C8" s="27">
        <f>SUM(Details!C14:C19)</f>
        <v>55.384615384615373</v>
      </c>
      <c r="D8" s="27">
        <f>SUM(Details!F14:F19)</f>
        <v>55.384615384615373</v>
      </c>
      <c r="E8" s="27">
        <f t="shared" si="0"/>
        <v>0</v>
      </c>
      <c r="F8" s="12">
        <f t="shared" si="1"/>
        <v>1</v>
      </c>
    </row>
    <row r="9" spans="1:6" x14ac:dyDescent="0.25">
      <c r="A9" s="19" t="s">
        <v>21</v>
      </c>
      <c r="B9" s="20">
        <f>B4</f>
        <v>0.24</v>
      </c>
      <c r="C9" s="28">
        <f>SUM(Details!C20:C24)</f>
        <v>46.153846153846146</v>
      </c>
      <c r="D9" s="28">
        <f>SUM(Details!F20:F24)</f>
        <v>46.153846153846146</v>
      </c>
      <c r="E9" s="28">
        <f t="shared" si="0"/>
        <v>0</v>
      </c>
      <c r="F9" s="12">
        <f t="shared" si="1"/>
        <v>1</v>
      </c>
    </row>
    <row r="10" spans="1:6" ht="15.75" thickBot="1" x14ac:dyDescent="0.3">
      <c r="A10" s="16" t="s">
        <v>26</v>
      </c>
      <c r="B10" s="17">
        <f>B4</f>
        <v>0.24</v>
      </c>
      <c r="C10" s="29">
        <f>SUM(Details!C25:C28)</f>
        <v>36.92307692307692</v>
      </c>
      <c r="D10" s="29">
        <f>SUM(Details!F25:F28)</f>
        <v>36.92307692307692</v>
      </c>
      <c r="E10" s="29">
        <f t="shared" si="0"/>
        <v>0</v>
      </c>
      <c r="F10" s="18">
        <f t="shared" si="1"/>
        <v>1</v>
      </c>
    </row>
    <row r="11" spans="1:6" s="19" customFormat="1" ht="18" thickBot="1" x14ac:dyDescent="0.35">
      <c r="A11" s="14" t="s">
        <v>1</v>
      </c>
      <c r="B11" s="15">
        <v>0.2</v>
      </c>
      <c r="C11" s="25">
        <f>SUM(Details!C29:C52)</f>
        <v>200.00000000000006</v>
      </c>
      <c r="D11" s="25">
        <f>SUM(Details!F29:F52)</f>
        <v>200.00000000000006</v>
      </c>
      <c r="E11" s="25">
        <f t="shared" si="0"/>
        <v>0</v>
      </c>
      <c r="F11" s="15">
        <f t="shared" si="1"/>
        <v>1</v>
      </c>
    </row>
    <row r="12" spans="1:6" ht="15.75" thickTop="1" x14ac:dyDescent="0.25">
      <c r="A12" s="11" t="s">
        <v>30</v>
      </c>
      <c r="B12" s="10">
        <f>B11</f>
        <v>0.2</v>
      </c>
      <c r="C12" s="27">
        <f>SUM(Details!C30:C35)</f>
        <v>50.000000000000007</v>
      </c>
      <c r="D12" s="27">
        <f>SUM(Details!F30:F35)</f>
        <v>50.000000000000007</v>
      </c>
      <c r="E12" s="27">
        <f t="shared" si="0"/>
        <v>0</v>
      </c>
      <c r="F12" s="12">
        <f t="shared" si="1"/>
        <v>1</v>
      </c>
    </row>
    <row r="13" spans="1:6" x14ac:dyDescent="0.25">
      <c r="A13" t="s">
        <v>36</v>
      </c>
      <c r="B13" s="10">
        <f>B11</f>
        <v>0.2</v>
      </c>
      <c r="C13" s="27">
        <f>SUM(Details!C36:C39)</f>
        <v>33.333333333333336</v>
      </c>
      <c r="D13" s="27">
        <f>SUM(Details!F36:F39)</f>
        <v>33.333333333333336</v>
      </c>
      <c r="E13" s="27">
        <f t="shared" si="0"/>
        <v>0</v>
      </c>
      <c r="F13" s="12">
        <f t="shared" si="1"/>
        <v>1</v>
      </c>
    </row>
    <row r="14" spans="1:6" x14ac:dyDescent="0.25">
      <c r="A14" t="s">
        <v>40</v>
      </c>
      <c r="B14" s="10">
        <f>B11</f>
        <v>0.2</v>
      </c>
      <c r="C14" s="27">
        <f>SUM(Details!C40:C43)</f>
        <v>33.333333333333336</v>
      </c>
      <c r="D14" s="27">
        <f>SUM(Details!F40:F43)</f>
        <v>33.333333333333336</v>
      </c>
      <c r="E14" s="27">
        <f t="shared" si="0"/>
        <v>0</v>
      </c>
      <c r="F14" s="12">
        <f t="shared" si="1"/>
        <v>1</v>
      </c>
    </row>
    <row r="15" spans="1:6" x14ac:dyDescent="0.25">
      <c r="A15" t="s">
        <v>44</v>
      </c>
      <c r="B15" s="10">
        <f>B11</f>
        <v>0.2</v>
      </c>
      <c r="C15" s="27">
        <f>SUM(Details!C44:C47)</f>
        <v>33.333333333333336</v>
      </c>
      <c r="D15" s="27">
        <f>SUM(Details!F44:F47)</f>
        <v>33.333333333333336</v>
      </c>
      <c r="E15" s="27">
        <f t="shared" si="0"/>
        <v>0</v>
      </c>
      <c r="F15" s="12">
        <f t="shared" si="1"/>
        <v>1</v>
      </c>
    </row>
    <row r="16" spans="1:6" ht="15.75" thickBot="1" x14ac:dyDescent="0.3">
      <c r="A16" s="16" t="s">
        <v>46</v>
      </c>
      <c r="B16" s="17">
        <f>B11</f>
        <v>0.2</v>
      </c>
      <c r="C16" s="29">
        <f>SUM(Details!C48:C52)</f>
        <v>41.666666666666671</v>
      </c>
      <c r="D16" s="29">
        <f>SUM(Details!F48:F52)</f>
        <v>41.666666666666671</v>
      </c>
      <c r="E16" s="29">
        <f t="shared" si="0"/>
        <v>0</v>
      </c>
      <c r="F16" s="18">
        <f t="shared" si="1"/>
        <v>1</v>
      </c>
    </row>
    <row r="17" spans="1:6" s="19" customFormat="1" ht="18" thickBot="1" x14ac:dyDescent="0.35">
      <c r="A17" s="14" t="s">
        <v>2</v>
      </c>
      <c r="B17" s="15">
        <v>0.19</v>
      </c>
      <c r="C17" s="25">
        <f>SUM(Details!C53:C96)</f>
        <v>189.99999999999989</v>
      </c>
      <c r="D17" s="25">
        <f>SUM(Details!F53:F96)</f>
        <v>189.99999999999989</v>
      </c>
      <c r="E17" s="25">
        <f t="shared" si="0"/>
        <v>0</v>
      </c>
      <c r="F17" s="15">
        <f t="shared" si="1"/>
        <v>1</v>
      </c>
    </row>
    <row r="18" spans="1:6" ht="15.75" thickTop="1" x14ac:dyDescent="0.25">
      <c r="A18" t="s">
        <v>51</v>
      </c>
      <c r="B18" s="10">
        <f>B17</f>
        <v>0.19</v>
      </c>
      <c r="C18" s="27">
        <f>SUM(Details!C54:C57)</f>
        <v>17.272727272727273</v>
      </c>
      <c r="D18" s="27">
        <f>SUM(Details!F54:F57)</f>
        <v>17.272727272727273</v>
      </c>
      <c r="E18" s="27">
        <f t="shared" si="0"/>
        <v>0</v>
      </c>
      <c r="F18" s="12">
        <f t="shared" si="1"/>
        <v>1</v>
      </c>
    </row>
    <row r="19" spans="1:6" x14ac:dyDescent="0.25">
      <c r="A19" t="s">
        <v>55</v>
      </c>
      <c r="B19" s="10">
        <f>B17</f>
        <v>0.19</v>
      </c>
      <c r="C19" s="27">
        <f>SUM(Details!C58:C63)</f>
        <v>25.909090909090914</v>
      </c>
      <c r="D19" s="27">
        <f>SUM(Details!F58:F63)</f>
        <v>25.909090909090914</v>
      </c>
      <c r="E19" s="27">
        <f t="shared" si="0"/>
        <v>0</v>
      </c>
      <c r="F19" s="12">
        <f t="shared" si="1"/>
        <v>1</v>
      </c>
    </row>
    <row r="20" spans="1:6" x14ac:dyDescent="0.25">
      <c r="A20" t="s">
        <v>61</v>
      </c>
      <c r="B20" s="10">
        <f>B17</f>
        <v>0.19</v>
      </c>
      <c r="C20" s="27">
        <f>SUM(Details!C64:C70)</f>
        <v>30.227272727272734</v>
      </c>
      <c r="D20" s="27">
        <f>SUM(Details!F64:F70)</f>
        <v>30.227272727272734</v>
      </c>
      <c r="E20" s="27">
        <f t="shared" si="0"/>
        <v>0</v>
      </c>
      <c r="F20" s="12">
        <f t="shared" si="1"/>
        <v>1</v>
      </c>
    </row>
    <row r="21" spans="1:6" x14ac:dyDescent="0.25">
      <c r="A21" t="s">
        <v>63</v>
      </c>
      <c r="B21" s="10">
        <f>B17</f>
        <v>0.19</v>
      </c>
      <c r="C21" s="27">
        <f>SUM(Details!C71:C74)</f>
        <v>17.272727272727273</v>
      </c>
      <c r="D21" s="27">
        <f>SUM(Details!F71:F74)</f>
        <v>17.272727272727273</v>
      </c>
      <c r="E21" s="27">
        <f t="shared" si="0"/>
        <v>0</v>
      </c>
      <c r="F21" s="12">
        <f t="shared" si="1"/>
        <v>1</v>
      </c>
    </row>
    <row r="22" spans="1:6" x14ac:dyDescent="0.25">
      <c r="A22" t="s">
        <v>67</v>
      </c>
      <c r="B22" s="10">
        <f>B17</f>
        <v>0.19</v>
      </c>
      <c r="C22" s="27">
        <f>SUM(Details!C75:C78)</f>
        <v>17.272727272727273</v>
      </c>
      <c r="D22" s="27">
        <f>SUM(Details!F75:F78)</f>
        <v>17.272727272727273</v>
      </c>
      <c r="E22" s="27">
        <f t="shared" si="0"/>
        <v>0</v>
      </c>
      <c r="F22" s="12">
        <f t="shared" si="1"/>
        <v>1</v>
      </c>
    </row>
    <row r="23" spans="1:6" x14ac:dyDescent="0.25">
      <c r="A23" t="s">
        <v>71</v>
      </c>
      <c r="B23" s="10">
        <f>B17</f>
        <v>0.19</v>
      </c>
      <c r="C23" s="27">
        <f>SUM(Details!C79:C81)</f>
        <v>12.954545454545455</v>
      </c>
      <c r="D23" s="27">
        <f>SUM(Details!F79:F81)</f>
        <v>12.954545454545455</v>
      </c>
      <c r="E23" s="27">
        <f t="shared" si="0"/>
        <v>0</v>
      </c>
      <c r="F23" s="12">
        <f t="shared" si="1"/>
        <v>1</v>
      </c>
    </row>
    <row r="24" spans="1:6" x14ac:dyDescent="0.25">
      <c r="A24" t="s">
        <v>74</v>
      </c>
      <c r="B24" s="10">
        <f>B17</f>
        <v>0.19</v>
      </c>
      <c r="C24" s="27">
        <f>SUM(Details!C82:C85)</f>
        <v>17.272727272727273</v>
      </c>
      <c r="D24" s="27">
        <f>SUM(Details!F82:F85)</f>
        <v>17.272727272727273</v>
      </c>
      <c r="E24" s="27">
        <f t="shared" si="0"/>
        <v>0</v>
      </c>
      <c r="F24" s="12">
        <f t="shared" si="1"/>
        <v>1</v>
      </c>
    </row>
    <row r="25" spans="1:6" x14ac:dyDescent="0.25">
      <c r="A25" t="s">
        <v>78</v>
      </c>
      <c r="B25" s="10">
        <f>B17</f>
        <v>0.19</v>
      </c>
      <c r="C25" s="27">
        <f>SUM(Details!C86:C88)</f>
        <v>12.954545454545455</v>
      </c>
      <c r="D25" s="27">
        <f>SUM(Details!F86:F88)</f>
        <v>12.954545454545455</v>
      </c>
      <c r="E25" s="27">
        <f t="shared" si="0"/>
        <v>0</v>
      </c>
      <c r="F25" s="12">
        <f t="shared" si="1"/>
        <v>1</v>
      </c>
    </row>
    <row r="26" spans="1:6" ht="15.75" thickBot="1" x14ac:dyDescent="0.3">
      <c r="A26" s="16" t="s">
        <v>81</v>
      </c>
      <c r="B26" s="17">
        <f>B17</f>
        <v>0.19</v>
      </c>
      <c r="C26" s="29">
        <f>SUM(Details!C89:C96)</f>
        <v>34.545454545454554</v>
      </c>
      <c r="D26" s="29">
        <f>SUM(Details!F89:F96)</f>
        <v>34.545454545454554</v>
      </c>
      <c r="E26" s="29">
        <f t="shared" si="0"/>
        <v>0</v>
      </c>
      <c r="F26" s="18">
        <f t="shared" si="1"/>
        <v>1</v>
      </c>
    </row>
    <row r="27" spans="1:6" s="19" customFormat="1" ht="18" thickBot="1" x14ac:dyDescent="0.35">
      <c r="A27" s="14" t="s">
        <v>3</v>
      </c>
      <c r="B27" s="15">
        <v>0.18</v>
      </c>
      <c r="C27" s="25">
        <f>SUM(Details!C97:C127)</f>
        <v>180.00000000000009</v>
      </c>
      <c r="D27" s="25">
        <f>SUM(Details!F97:F127)</f>
        <v>180.00000000000009</v>
      </c>
      <c r="E27" s="25">
        <f t="shared" si="0"/>
        <v>0</v>
      </c>
      <c r="F27" s="15">
        <f t="shared" si="1"/>
        <v>1</v>
      </c>
    </row>
    <row r="28" spans="1:6" ht="15.75" thickTop="1" x14ac:dyDescent="0.25">
      <c r="A28" t="s">
        <v>89</v>
      </c>
      <c r="B28" s="10">
        <f>B27</f>
        <v>0.18</v>
      </c>
      <c r="C28" s="27">
        <f>SUM(Details!C98:C103)</f>
        <v>34.838709677419352</v>
      </c>
      <c r="D28" s="27">
        <f>SUM(Details!F98:F103)</f>
        <v>34.838709677419352</v>
      </c>
      <c r="E28" s="27">
        <f t="shared" si="0"/>
        <v>0</v>
      </c>
      <c r="F28" s="12">
        <f t="shared" si="1"/>
        <v>1</v>
      </c>
    </row>
    <row r="29" spans="1:6" x14ac:dyDescent="0.25">
      <c r="A29" t="s">
        <v>95</v>
      </c>
      <c r="B29" s="10">
        <f>B27</f>
        <v>0.18</v>
      </c>
      <c r="C29" s="27">
        <f>SUM(Details!C104:C112)</f>
        <v>52.258064516129025</v>
      </c>
      <c r="D29" s="27">
        <f>SUM(Details!F104:F112)</f>
        <v>52.258064516129025</v>
      </c>
      <c r="E29" s="27">
        <f t="shared" si="0"/>
        <v>0</v>
      </c>
      <c r="F29" s="12">
        <f t="shared" si="1"/>
        <v>1</v>
      </c>
    </row>
    <row r="30" spans="1:6" x14ac:dyDescent="0.25">
      <c r="A30" t="s">
        <v>104</v>
      </c>
      <c r="B30" s="10">
        <f>B27</f>
        <v>0.18</v>
      </c>
      <c r="C30" s="27">
        <f>SUM(Details!C113:C118)</f>
        <v>34.838709677419352</v>
      </c>
      <c r="D30" s="27">
        <f>SUM(Details!F113:F118)</f>
        <v>34.838709677419352</v>
      </c>
      <c r="E30" s="27">
        <f t="shared" si="0"/>
        <v>0</v>
      </c>
      <c r="F30" s="12">
        <f t="shared" si="1"/>
        <v>1</v>
      </c>
    </row>
    <row r="31" spans="1:6" x14ac:dyDescent="0.25">
      <c r="A31" t="s">
        <v>110</v>
      </c>
      <c r="B31" s="10">
        <f>B27</f>
        <v>0.18</v>
      </c>
      <c r="C31" s="27">
        <f>SUM(Details!C119:C124)</f>
        <v>34.838709677419352</v>
      </c>
      <c r="D31" s="27">
        <f>SUM(Details!F119:F124)</f>
        <v>34.838709677419352</v>
      </c>
      <c r="E31" s="27">
        <f t="shared" si="0"/>
        <v>0</v>
      </c>
      <c r="F31" s="12">
        <f t="shared" si="1"/>
        <v>1</v>
      </c>
    </row>
    <row r="32" spans="1:6" ht="15.75" thickBot="1" x14ac:dyDescent="0.3">
      <c r="A32" s="16" t="s">
        <v>116</v>
      </c>
      <c r="B32" s="17">
        <f>B27</f>
        <v>0.18</v>
      </c>
      <c r="C32" s="29">
        <f>SUM(Details!C125:C127)</f>
        <v>17.41935483870968</v>
      </c>
      <c r="D32" s="29">
        <f>SUM(Details!F125:F127)</f>
        <v>17.41935483870968</v>
      </c>
      <c r="E32" s="29">
        <f t="shared" si="0"/>
        <v>0</v>
      </c>
      <c r="F32" s="18">
        <f t="shared" si="1"/>
        <v>1</v>
      </c>
    </row>
    <row r="33" spans="1:6" s="19" customFormat="1" ht="18" thickBot="1" x14ac:dyDescent="0.35">
      <c r="A33" s="14" t="s">
        <v>4</v>
      </c>
      <c r="B33" s="15">
        <v>0.19</v>
      </c>
      <c r="C33" s="25">
        <f>SUM(Details!C128:C160)</f>
        <v>189.99999999999986</v>
      </c>
      <c r="D33" s="25">
        <f>SUM(Details!F128:F160)</f>
        <v>189.99999999999986</v>
      </c>
      <c r="E33" s="25">
        <f t="shared" si="0"/>
        <v>0</v>
      </c>
      <c r="F33" s="15">
        <f t="shared" si="1"/>
        <v>1</v>
      </c>
    </row>
    <row r="34" spans="1:6" ht="15.75" thickTop="1" x14ac:dyDescent="0.25">
      <c r="A34" t="s">
        <v>119</v>
      </c>
      <c r="B34" s="10">
        <f>B33</f>
        <v>0.19</v>
      </c>
      <c r="C34" s="27">
        <f>SUM(Details!C129:C133)</f>
        <v>28.787878787878789</v>
      </c>
      <c r="D34" s="27">
        <f>SUM(Details!F129:F133)</f>
        <v>28.787878787878789</v>
      </c>
      <c r="E34" s="27">
        <f t="shared" si="0"/>
        <v>0</v>
      </c>
      <c r="F34" s="12">
        <f t="shared" si="1"/>
        <v>1</v>
      </c>
    </row>
    <row r="35" spans="1:6" x14ac:dyDescent="0.25">
      <c r="A35" t="s">
        <v>124</v>
      </c>
      <c r="B35" s="10">
        <f>B33</f>
        <v>0.19</v>
      </c>
      <c r="C35" s="27">
        <f>SUM(Details!C134:C138)</f>
        <v>28.787878787878789</v>
      </c>
      <c r="D35" s="27">
        <f>SUM(Details!F134:F138)</f>
        <v>28.787878787878789</v>
      </c>
      <c r="E35" s="27">
        <f t="shared" si="0"/>
        <v>0</v>
      </c>
      <c r="F35" s="12">
        <f t="shared" si="1"/>
        <v>1</v>
      </c>
    </row>
    <row r="36" spans="1:6" x14ac:dyDescent="0.25">
      <c r="A36" t="s">
        <v>129</v>
      </c>
      <c r="B36" s="10">
        <f>B33</f>
        <v>0.19</v>
      </c>
      <c r="C36" s="27">
        <f>SUM(Details!C139:C144)</f>
        <v>34.545454545454547</v>
      </c>
      <c r="D36" s="27">
        <f>SUM(Details!F139:F144)</f>
        <v>34.545454545454547</v>
      </c>
      <c r="E36" s="27">
        <f t="shared" si="0"/>
        <v>0</v>
      </c>
      <c r="F36" s="12">
        <f t="shared" si="1"/>
        <v>1</v>
      </c>
    </row>
    <row r="37" spans="1:6" x14ac:dyDescent="0.25">
      <c r="A37" t="s">
        <v>135</v>
      </c>
      <c r="B37" s="10">
        <f>B33</f>
        <v>0.19</v>
      </c>
      <c r="C37" s="27">
        <f>SUM(Details!C145:C148)</f>
        <v>23.030303030303031</v>
      </c>
      <c r="D37" s="27">
        <f>SUM(Details!F145:F148)</f>
        <v>23.030303030303031</v>
      </c>
      <c r="E37" s="27">
        <f t="shared" si="0"/>
        <v>0</v>
      </c>
      <c r="F37" s="12">
        <f t="shared" si="1"/>
        <v>1</v>
      </c>
    </row>
    <row r="38" spans="1:6" x14ac:dyDescent="0.25">
      <c r="A38" t="s">
        <v>138</v>
      </c>
      <c r="B38" s="10">
        <f>B33</f>
        <v>0.19</v>
      </c>
      <c r="C38" s="27">
        <f>SUM(Details!C149:C153)</f>
        <v>28.787878787878789</v>
      </c>
      <c r="D38" s="27">
        <f>SUM(Details!F149:F153)</f>
        <v>28.787878787878789</v>
      </c>
      <c r="E38" s="27">
        <f t="shared" si="0"/>
        <v>0</v>
      </c>
      <c r="F38" s="12">
        <f t="shared" si="1"/>
        <v>1</v>
      </c>
    </row>
    <row r="39" spans="1:6" ht="15.75" thickBot="1" x14ac:dyDescent="0.3">
      <c r="A39" s="16" t="s">
        <v>143</v>
      </c>
      <c r="B39" s="17">
        <f>B33</f>
        <v>0.19</v>
      </c>
      <c r="C39" s="29">
        <f>SUM(Details!C154:C160)</f>
        <v>40.303030303030305</v>
      </c>
      <c r="D39" s="29">
        <f>SUM(Details!F154:F160)</f>
        <v>40.303030303030305</v>
      </c>
      <c r="E39" s="29">
        <f t="shared" si="0"/>
        <v>0</v>
      </c>
      <c r="F39" s="18">
        <f t="shared" si="1"/>
        <v>1</v>
      </c>
    </row>
    <row r="40" spans="1:6" ht="20.25" hidden="1" thickBot="1" x14ac:dyDescent="0.35">
      <c r="B40" s="9"/>
      <c r="C40" s="9">
        <f t="shared" ref="C40:E40" si="2">SUM(C4,C11,C17,C27,C33)</f>
        <v>999.99999999999989</v>
      </c>
      <c r="D40" s="9">
        <f t="shared" si="2"/>
        <v>999.99999999999989</v>
      </c>
      <c r="E40" s="9">
        <f t="shared" si="2"/>
        <v>0</v>
      </c>
      <c r="F40">
        <f t="shared" si="1"/>
        <v>1</v>
      </c>
    </row>
    <row r="41" spans="1:6" ht="20.25" hidden="1" thickBot="1" x14ac:dyDescent="0.35">
      <c r="A41" s="9" t="s">
        <v>163</v>
      </c>
      <c r="B41" s="9"/>
      <c r="C41" s="9"/>
      <c r="D41" s="9"/>
      <c r="E41" s="9"/>
      <c r="F41" s="31">
        <f>SUM(D4,D11,D17,D27,D33)</f>
        <v>999.99999999999989</v>
      </c>
    </row>
    <row r="42" spans="1:6" ht="20.25" thickBot="1" x14ac:dyDescent="0.35">
      <c r="A42" s="9" t="s">
        <v>155</v>
      </c>
      <c r="B42" s="9"/>
      <c r="C42" s="9"/>
      <c r="D42" s="9"/>
      <c r="E42" s="9"/>
      <c r="F42" s="53">
        <f>D40/C40</f>
        <v>1</v>
      </c>
    </row>
    <row r="43" spans="1:6" ht="21" thickTop="1" thickBot="1" x14ac:dyDescent="0.35">
      <c r="A43" s="9" t="s">
        <v>161</v>
      </c>
      <c r="B43" s="9"/>
      <c r="C43" s="9"/>
      <c r="D43" s="9"/>
      <c r="E43" s="9"/>
      <c r="F43" s="30">
        <f ca="1">1 -F44/(DATE(2013,4,12)-DATE(2013,2,5))</f>
        <v>1.1212121212121211</v>
      </c>
    </row>
    <row r="44" spans="1:6" ht="21" thickTop="1" thickBot="1" x14ac:dyDescent="0.35">
      <c r="A44" s="9" t="s">
        <v>162</v>
      </c>
      <c r="B44" s="9"/>
      <c r="C44" s="9"/>
      <c r="D44" s="9"/>
      <c r="E44" s="9"/>
      <c r="F44" s="24">
        <f ca="1">DATE(2013,4,12)-TODAY()</f>
        <v>-8</v>
      </c>
    </row>
    <row r="45" spans="1:6" ht="21" thickTop="1" thickBot="1" x14ac:dyDescent="0.35">
      <c r="A45" s="23" t="s">
        <v>165</v>
      </c>
      <c r="B45" s="9"/>
      <c r="C45" s="9"/>
      <c r="D45" s="9"/>
      <c r="E45" s="9"/>
      <c r="F45" s="60">
        <f ca="1">IF(F44&lt;&gt;0, E40/F44, "N/A")</f>
        <v>0</v>
      </c>
    </row>
    <row r="46" spans="1:6" ht="15.75" thickTop="1" x14ac:dyDescent="0.25"/>
    <row r="160" spans="1:2" x14ac:dyDescent="0.25">
      <c r="A160" s="4"/>
      <c r="B160" s="10"/>
    </row>
    <row r="161" spans="1:1" x14ac:dyDescent="0.25">
      <c r="A161" s="4"/>
    </row>
    <row r="162" spans="1:1" x14ac:dyDescent="0.25">
      <c r="A162" s="3"/>
    </row>
    <row r="163" spans="1:1" x14ac:dyDescent="0.25">
      <c r="A163" s="4"/>
    </row>
    <row r="164" spans="1:1" x14ac:dyDescent="0.25">
      <c r="A164" s="4"/>
    </row>
    <row r="165" spans="1:1" x14ac:dyDescent="0.25">
      <c r="A165" s="2"/>
    </row>
    <row r="166" spans="1:1" x14ac:dyDescent="0.25">
      <c r="A166" s="4"/>
    </row>
    <row r="167" spans="1:1" x14ac:dyDescent="0.25">
      <c r="A167" s="4"/>
    </row>
    <row r="168" spans="1:1" x14ac:dyDescent="0.25">
      <c r="A168" s="4"/>
    </row>
    <row r="169" spans="1:1" x14ac:dyDescent="0.25">
      <c r="A169" s="4"/>
    </row>
    <row r="170" spans="1:1" x14ac:dyDescent="0.25">
      <c r="A170" s="4"/>
    </row>
    <row r="171" spans="1:1" x14ac:dyDescent="0.25">
      <c r="A171" s="3"/>
    </row>
    <row r="172" spans="1:1" x14ac:dyDescent="0.25">
      <c r="A172" s="4"/>
    </row>
    <row r="173" spans="1:1" x14ac:dyDescent="0.25">
      <c r="A173" s="4"/>
    </row>
    <row r="174" spans="1:1" x14ac:dyDescent="0.25">
      <c r="A174" s="4"/>
    </row>
    <row r="175" spans="1:1" x14ac:dyDescent="0.25">
      <c r="A175" s="4"/>
    </row>
    <row r="176" spans="1:1" x14ac:dyDescent="0.25">
      <c r="A176" s="4"/>
    </row>
    <row r="177" spans="1:1" x14ac:dyDescent="0.25">
      <c r="A177" s="3"/>
    </row>
    <row r="178" spans="1:1" x14ac:dyDescent="0.25">
      <c r="A178" s="4"/>
    </row>
    <row r="179" spans="1:1" x14ac:dyDescent="0.25">
      <c r="A179" s="4"/>
    </row>
    <row r="180" spans="1:1" x14ac:dyDescent="0.25">
      <c r="A180" s="4"/>
    </row>
    <row r="181" spans="1:1" x14ac:dyDescent="0.25">
      <c r="A181" s="4"/>
    </row>
    <row r="182" spans="1:1" x14ac:dyDescent="0.25">
      <c r="A182" s="4"/>
    </row>
    <row r="183" spans="1:1" x14ac:dyDescent="0.25">
      <c r="A183" s="3"/>
    </row>
    <row r="184" spans="1:1" x14ac:dyDescent="0.25">
      <c r="A184" s="4"/>
    </row>
    <row r="185" spans="1:1" x14ac:dyDescent="0.25">
      <c r="A185" s="4"/>
    </row>
    <row r="186" spans="1:1" x14ac:dyDescent="0.25">
      <c r="A186" s="1"/>
    </row>
    <row r="187" spans="1:1" x14ac:dyDescent="0.25">
      <c r="A187" s="3"/>
    </row>
    <row r="188" spans="1:1" x14ac:dyDescent="0.25">
      <c r="A188" s="4"/>
    </row>
    <row r="189" spans="1:1" x14ac:dyDescent="0.25">
      <c r="A189" s="4"/>
    </row>
    <row r="190" spans="1:1" x14ac:dyDescent="0.25">
      <c r="A190" s="4"/>
    </row>
    <row r="191" spans="1:1" x14ac:dyDescent="0.25">
      <c r="A191" s="4"/>
    </row>
    <row r="192" spans="1:1" x14ac:dyDescent="0.25">
      <c r="A192" s="3"/>
    </row>
    <row r="193" spans="1:1" x14ac:dyDescent="0.25">
      <c r="A193" s="4"/>
    </row>
    <row r="194" spans="1:1" x14ac:dyDescent="0.25">
      <c r="A194" s="4"/>
    </row>
    <row r="195" spans="1:1" x14ac:dyDescent="0.25">
      <c r="A195" s="4"/>
    </row>
    <row r="196" spans="1:1" x14ac:dyDescent="0.25">
      <c r="A196" s="4"/>
    </row>
    <row r="197" spans="1:1" x14ac:dyDescent="0.25">
      <c r="A197" s="3"/>
    </row>
    <row r="198" spans="1:1" x14ac:dyDescent="0.25">
      <c r="A198" s="4"/>
    </row>
    <row r="199" spans="1:1" x14ac:dyDescent="0.25">
      <c r="A199" s="4"/>
    </row>
    <row r="200" spans="1:1" x14ac:dyDescent="0.25">
      <c r="A200" s="4"/>
    </row>
    <row r="201" spans="1:1" x14ac:dyDescent="0.25">
      <c r="A201" s="4"/>
    </row>
    <row r="202" spans="1:1" x14ac:dyDescent="0.25">
      <c r="A202" s="4"/>
    </row>
    <row r="203" spans="1:1" x14ac:dyDescent="0.25">
      <c r="A203" s="3"/>
    </row>
    <row r="204" spans="1:1" x14ac:dyDescent="0.25">
      <c r="A204" s="4"/>
    </row>
    <row r="205" spans="1:1" x14ac:dyDescent="0.25">
      <c r="A205" s="4"/>
    </row>
    <row r="206" spans="1:1" x14ac:dyDescent="0.25">
      <c r="A206" s="4"/>
    </row>
    <row r="207" spans="1:1" x14ac:dyDescent="0.25">
      <c r="A207" s="3"/>
    </row>
    <row r="208" spans="1:1" x14ac:dyDescent="0.25">
      <c r="A208" s="4"/>
    </row>
    <row r="209" spans="1:1" x14ac:dyDescent="0.25">
      <c r="A209" s="5"/>
    </row>
    <row r="210" spans="1:1" x14ac:dyDescent="0.25">
      <c r="A210" s="4"/>
    </row>
    <row r="211" spans="1:1" x14ac:dyDescent="0.25">
      <c r="A211" s="4"/>
    </row>
    <row r="212" spans="1:1" x14ac:dyDescent="0.25">
      <c r="A212" s="4"/>
    </row>
    <row r="213" spans="1:1" x14ac:dyDescent="0.25">
      <c r="A213" s="3"/>
    </row>
    <row r="214" spans="1:1" x14ac:dyDescent="0.25">
      <c r="A214" s="4"/>
    </row>
    <row r="215" spans="1:1" x14ac:dyDescent="0.25">
      <c r="A215" s="4"/>
    </row>
    <row r="216" spans="1:1" x14ac:dyDescent="0.25">
      <c r="A216" s="4"/>
    </row>
    <row r="217" spans="1:1" x14ac:dyDescent="0.25">
      <c r="A217" s="4"/>
    </row>
    <row r="218" spans="1:1" x14ac:dyDescent="0.25">
      <c r="A218" s="4"/>
    </row>
    <row r="219" spans="1:1" x14ac:dyDescent="0.25">
      <c r="A219" s="4"/>
    </row>
  </sheetData>
  <mergeCells count="1">
    <mergeCell ref="A1:C1"/>
  </mergeCells>
  <conditionalFormatting sqref="F4:F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"/>
  <sheetViews>
    <sheetView workbookViewId="0">
      <selection activeCell="O128" sqref="O128"/>
    </sheetView>
  </sheetViews>
  <sheetFormatPr defaultRowHeight="15" x14ac:dyDescent="0.25"/>
  <cols>
    <col min="1" max="1" width="115.42578125" bestFit="1" customWidth="1"/>
    <col min="2" max="2" width="9.85546875" hidden="1" customWidth="1"/>
    <col min="3" max="3" width="21.42578125" bestFit="1" customWidth="1"/>
    <col min="4" max="4" width="14.5703125" bestFit="1" customWidth="1"/>
    <col min="5" max="5" width="19.5703125" hidden="1" customWidth="1"/>
    <col min="6" max="6" width="23.140625" hidden="1" customWidth="1"/>
  </cols>
  <sheetData>
    <row r="1" spans="1:6" ht="23.25" x14ac:dyDescent="0.35">
      <c r="A1" s="33" t="s">
        <v>160</v>
      </c>
    </row>
    <row r="2" spans="1:6" ht="20.25" thickBot="1" x14ac:dyDescent="0.35">
      <c r="A2" s="9"/>
      <c r="B2" s="9" t="s">
        <v>151</v>
      </c>
      <c r="C2" s="9" t="s">
        <v>152</v>
      </c>
      <c r="D2" s="9" t="s">
        <v>157</v>
      </c>
      <c r="E2" s="9" t="s">
        <v>158</v>
      </c>
      <c r="F2" s="9" t="s">
        <v>156</v>
      </c>
    </row>
    <row r="3" spans="1:6" ht="18.75" thickTop="1" thickBot="1" x14ac:dyDescent="0.35">
      <c r="A3" s="8" t="s">
        <v>0</v>
      </c>
      <c r="B3" s="15">
        <f>Summary!B4</f>
        <v>0.24</v>
      </c>
      <c r="C3" s="25">
        <f>(B3*1000)/26</f>
        <v>9.2307692307692299</v>
      </c>
      <c r="D3" s="14">
        <v>1</v>
      </c>
      <c r="E3" s="14" t="e">
        <f>#REF!*D3</f>
        <v>#REF!</v>
      </c>
      <c r="F3" s="14">
        <f t="shared" ref="F3:F34" si="0">C3*D3</f>
        <v>9.2307692307692299</v>
      </c>
    </row>
    <row r="4" spans="1:6" ht="16.5" thickTop="1" thickBot="1" x14ac:dyDescent="0.3">
      <c r="A4" s="40" t="s">
        <v>5</v>
      </c>
      <c r="B4" s="41">
        <f>Summary!B4</f>
        <v>0.24</v>
      </c>
      <c r="C4" s="42">
        <f t="shared" ref="C4:C28" si="1">(B4*1000)/26</f>
        <v>9.2307692307692299</v>
      </c>
      <c r="D4" s="43">
        <v>1</v>
      </c>
      <c r="E4" s="13" t="e">
        <f>#REF!*D4</f>
        <v>#REF!</v>
      </c>
      <c r="F4" s="13">
        <f t="shared" si="0"/>
        <v>9.2307692307692299</v>
      </c>
    </row>
    <row r="5" spans="1:6" x14ac:dyDescent="0.25">
      <c r="A5" s="36" t="s">
        <v>6</v>
      </c>
      <c r="B5" s="37">
        <f>Summary!B4</f>
        <v>0.24</v>
      </c>
      <c r="C5" s="38">
        <f t="shared" si="1"/>
        <v>9.2307692307692299</v>
      </c>
      <c r="D5" s="39">
        <v>1</v>
      </c>
      <c r="E5" t="e">
        <f>#REF!*D5</f>
        <v>#REF!</v>
      </c>
      <c r="F5">
        <f t="shared" si="0"/>
        <v>9.2307692307692299</v>
      </c>
    </row>
    <row r="6" spans="1:6" ht="15.75" thickBot="1" x14ac:dyDescent="0.3">
      <c r="A6" s="44" t="s">
        <v>7</v>
      </c>
      <c r="B6" s="45">
        <f>Summary!B4</f>
        <v>0.24</v>
      </c>
      <c r="C6" s="46">
        <f t="shared" si="1"/>
        <v>9.2307692307692299</v>
      </c>
      <c r="D6" s="47">
        <v>1</v>
      </c>
      <c r="E6" s="13" t="e">
        <f>#REF!*D6</f>
        <v>#REF!</v>
      </c>
      <c r="F6" s="13">
        <f t="shared" si="0"/>
        <v>9.2307692307692299</v>
      </c>
    </row>
    <row r="7" spans="1:6" x14ac:dyDescent="0.25">
      <c r="A7" s="48" t="s">
        <v>8</v>
      </c>
      <c r="B7" s="20">
        <f>Summary!B4</f>
        <v>0.24</v>
      </c>
      <c r="C7" s="28">
        <f t="shared" si="1"/>
        <v>9.2307692307692299</v>
      </c>
      <c r="D7" s="19">
        <v>1</v>
      </c>
      <c r="E7" t="e">
        <f>#REF!*D7</f>
        <v>#REF!</v>
      </c>
      <c r="F7">
        <f t="shared" si="0"/>
        <v>9.2307692307692299</v>
      </c>
    </row>
    <row r="8" spans="1:6" x14ac:dyDescent="0.25">
      <c r="A8" s="48" t="s">
        <v>9</v>
      </c>
      <c r="B8" s="20">
        <f>Summary!B4</f>
        <v>0.24</v>
      </c>
      <c r="C8" s="28">
        <f t="shared" si="1"/>
        <v>9.2307692307692299</v>
      </c>
      <c r="D8" s="19">
        <v>1</v>
      </c>
      <c r="E8" t="e">
        <f>#REF!*D8</f>
        <v>#REF!</v>
      </c>
      <c r="F8">
        <f t="shared" si="0"/>
        <v>9.2307692307692299</v>
      </c>
    </row>
    <row r="9" spans="1:6" x14ac:dyDescent="0.25">
      <c r="A9" s="36" t="s">
        <v>10</v>
      </c>
      <c r="B9" s="37">
        <f>Summary!B4</f>
        <v>0.24</v>
      </c>
      <c r="C9" s="38">
        <f t="shared" si="1"/>
        <v>9.2307692307692299</v>
      </c>
      <c r="D9" s="39">
        <v>1</v>
      </c>
      <c r="E9" t="e">
        <f>#REF!*D9</f>
        <v>#REF!</v>
      </c>
      <c r="F9">
        <f t="shared" si="0"/>
        <v>9.2307692307692299</v>
      </c>
    </row>
    <row r="10" spans="1:6" ht="15.75" thickBot="1" x14ac:dyDescent="0.3">
      <c r="A10" s="44" t="s">
        <v>11</v>
      </c>
      <c r="B10" s="45">
        <f>Summary!B4</f>
        <v>0.24</v>
      </c>
      <c r="C10" s="46">
        <f t="shared" si="1"/>
        <v>9.2307692307692299</v>
      </c>
      <c r="D10" s="47">
        <v>1</v>
      </c>
      <c r="E10" s="13" t="e">
        <f>#REF!*D10</f>
        <v>#REF!</v>
      </c>
      <c r="F10" s="13">
        <f t="shared" si="0"/>
        <v>9.2307692307692299</v>
      </c>
    </row>
    <row r="11" spans="1:6" x14ac:dyDescent="0.25">
      <c r="A11" s="48" t="s">
        <v>12</v>
      </c>
      <c r="B11" s="20">
        <f>Summary!B4</f>
        <v>0.24</v>
      </c>
      <c r="C11" s="28">
        <f t="shared" si="1"/>
        <v>9.2307692307692299</v>
      </c>
      <c r="D11" s="19">
        <v>1</v>
      </c>
      <c r="E11" t="e">
        <f>#REF!*D11</f>
        <v>#REF!</v>
      </c>
      <c r="F11">
        <f t="shared" si="0"/>
        <v>9.2307692307692299</v>
      </c>
    </row>
    <row r="12" spans="1:6" x14ac:dyDescent="0.25">
      <c r="A12" s="48" t="s">
        <v>13</v>
      </c>
      <c r="B12" s="20">
        <f>Summary!B4</f>
        <v>0.24</v>
      </c>
      <c r="C12" s="28">
        <f t="shared" si="1"/>
        <v>9.2307692307692299</v>
      </c>
      <c r="D12" s="19">
        <v>1</v>
      </c>
      <c r="E12" t="e">
        <f>#REF!*D12</f>
        <v>#REF!</v>
      </c>
      <c r="F12">
        <f t="shared" si="0"/>
        <v>9.2307692307692299</v>
      </c>
    </row>
    <row r="13" spans="1:6" x14ac:dyDescent="0.25">
      <c r="A13" s="36" t="s">
        <v>14</v>
      </c>
      <c r="B13" s="37">
        <f>Summary!B4</f>
        <v>0.24</v>
      </c>
      <c r="C13" s="38">
        <f t="shared" si="1"/>
        <v>9.2307692307692299</v>
      </c>
      <c r="D13" s="39">
        <v>1</v>
      </c>
      <c r="E13" t="e">
        <f>#REF!*D13</f>
        <v>#REF!</v>
      </c>
      <c r="F13">
        <f t="shared" si="0"/>
        <v>9.2307692307692299</v>
      </c>
    </row>
    <row r="14" spans="1:6" ht="15.75" thickBot="1" x14ac:dyDescent="0.3">
      <c r="A14" s="7" t="s">
        <v>15</v>
      </c>
      <c r="B14" s="21">
        <f>Summary!B4</f>
        <v>0.24</v>
      </c>
      <c r="C14" s="26">
        <f t="shared" si="1"/>
        <v>9.2307692307692299</v>
      </c>
      <c r="D14" s="13">
        <v>1</v>
      </c>
      <c r="E14" t="e">
        <f>#REF!*D14</f>
        <v>#REF!</v>
      </c>
      <c r="F14">
        <f t="shared" si="0"/>
        <v>9.2307692307692299</v>
      </c>
    </row>
    <row r="15" spans="1:6" ht="15.75" thickBot="1" x14ac:dyDescent="0.3">
      <c r="A15" t="s">
        <v>16</v>
      </c>
      <c r="B15">
        <f>Summary!B4</f>
        <v>0.24</v>
      </c>
      <c r="C15" s="27">
        <f t="shared" si="1"/>
        <v>9.2307692307692299</v>
      </c>
      <c r="D15">
        <v>1</v>
      </c>
      <c r="E15" s="13" t="e">
        <f>#REF!*D15</f>
        <v>#REF!</v>
      </c>
      <c r="F15" s="13">
        <f t="shared" si="0"/>
        <v>9.2307692307692299</v>
      </c>
    </row>
    <row r="16" spans="1:6" x14ac:dyDescent="0.25">
      <c r="A16" s="6" t="s">
        <v>17</v>
      </c>
      <c r="B16" s="10">
        <f>Summary!B4</f>
        <v>0.24</v>
      </c>
      <c r="C16" s="27">
        <f t="shared" si="1"/>
        <v>9.2307692307692299</v>
      </c>
      <c r="D16">
        <v>1</v>
      </c>
      <c r="E16" t="e">
        <f>#REF!*D16</f>
        <v>#REF!</v>
      </c>
      <c r="F16">
        <f t="shared" si="0"/>
        <v>9.2307692307692299</v>
      </c>
    </row>
    <row r="17" spans="1:6" x14ac:dyDescent="0.25">
      <c r="A17" s="6" t="s">
        <v>18</v>
      </c>
      <c r="B17" s="10">
        <f>Summary!B4</f>
        <v>0.24</v>
      </c>
      <c r="C17" s="27">
        <f t="shared" si="1"/>
        <v>9.2307692307692299</v>
      </c>
      <c r="D17">
        <v>1</v>
      </c>
      <c r="E17" t="e">
        <f>#REF!*D17</f>
        <v>#REF!</v>
      </c>
      <c r="F17">
        <f t="shared" si="0"/>
        <v>9.2307692307692299</v>
      </c>
    </row>
    <row r="18" spans="1:6" x14ac:dyDescent="0.25">
      <c r="A18" s="6" t="s">
        <v>19</v>
      </c>
      <c r="B18" s="10">
        <f>Summary!B4</f>
        <v>0.24</v>
      </c>
      <c r="C18" s="27">
        <f t="shared" si="1"/>
        <v>9.2307692307692299</v>
      </c>
      <c r="D18">
        <v>1</v>
      </c>
      <c r="E18" t="e">
        <f>#REF!*D18</f>
        <v>#REF!</v>
      </c>
      <c r="F18">
        <f t="shared" si="0"/>
        <v>9.2307692307692299</v>
      </c>
    </row>
    <row r="19" spans="1:6" x14ac:dyDescent="0.25">
      <c r="A19" s="36" t="s">
        <v>20</v>
      </c>
      <c r="B19" s="37">
        <f>Summary!B4</f>
        <v>0.24</v>
      </c>
      <c r="C19" s="38">
        <f t="shared" si="1"/>
        <v>9.2307692307692299</v>
      </c>
      <c r="D19" s="39">
        <v>1</v>
      </c>
      <c r="E19" t="e">
        <f>#REF!*D19</f>
        <v>#REF!</v>
      </c>
      <c r="F19">
        <f t="shared" si="0"/>
        <v>9.2307692307692299</v>
      </c>
    </row>
    <row r="20" spans="1:6" ht="15.75" thickBot="1" x14ac:dyDescent="0.3">
      <c r="A20" s="7" t="s">
        <v>21</v>
      </c>
      <c r="B20" s="21">
        <f>Summary!B4</f>
        <v>0.24</v>
      </c>
      <c r="C20" s="26">
        <f t="shared" si="1"/>
        <v>9.2307692307692299</v>
      </c>
      <c r="D20" s="13">
        <v>1</v>
      </c>
      <c r="E20" s="13" t="e">
        <f>#REF!*D20</f>
        <v>#REF!</v>
      </c>
      <c r="F20" s="13">
        <f t="shared" si="0"/>
        <v>9.2307692307692299</v>
      </c>
    </row>
    <row r="21" spans="1:6" x14ac:dyDescent="0.25">
      <c r="A21" s="6" t="s">
        <v>22</v>
      </c>
      <c r="B21" s="10">
        <f>Summary!B4</f>
        <v>0.24</v>
      </c>
      <c r="C21" s="27">
        <f t="shared" si="1"/>
        <v>9.2307692307692299</v>
      </c>
      <c r="D21">
        <v>1</v>
      </c>
      <c r="E21" t="e">
        <f>#REF!*D21</f>
        <v>#REF!</v>
      </c>
      <c r="F21">
        <f t="shared" si="0"/>
        <v>9.2307692307692299</v>
      </c>
    </row>
    <row r="22" spans="1:6" x14ac:dyDescent="0.25">
      <c r="A22" s="6" t="s">
        <v>23</v>
      </c>
      <c r="B22" s="10">
        <f>Summary!B4</f>
        <v>0.24</v>
      </c>
      <c r="C22" s="27">
        <f t="shared" si="1"/>
        <v>9.2307692307692299</v>
      </c>
      <c r="D22">
        <v>1</v>
      </c>
      <c r="E22" t="e">
        <f>#REF!*D22</f>
        <v>#REF!</v>
      </c>
      <c r="F22">
        <f t="shared" si="0"/>
        <v>9.2307692307692299</v>
      </c>
    </row>
    <row r="23" spans="1:6" x14ac:dyDescent="0.25">
      <c r="A23" s="6" t="s">
        <v>24</v>
      </c>
      <c r="B23" s="10">
        <f>Summary!B4</f>
        <v>0.24</v>
      </c>
      <c r="C23" s="27">
        <f t="shared" si="1"/>
        <v>9.2307692307692299</v>
      </c>
      <c r="D23">
        <v>1</v>
      </c>
      <c r="E23" t="e">
        <f>#REF!*D23</f>
        <v>#REF!</v>
      </c>
      <c r="F23">
        <f t="shared" si="0"/>
        <v>9.2307692307692299</v>
      </c>
    </row>
    <row r="24" spans="1:6" x14ac:dyDescent="0.25">
      <c r="A24" s="36" t="s">
        <v>25</v>
      </c>
      <c r="B24" s="37">
        <f>Summary!B4</f>
        <v>0.24</v>
      </c>
      <c r="C24" s="38">
        <f t="shared" si="1"/>
        <v>9.2307692307692299</v>
      </c>
      <c r="D24" s="39">
        <v>1</v>
      </c>
      <c r="E24" t="e">
        <f>#REF!*D24</f>
        <v>#REF!</v>
      </c>
      <c r="F24">
        <f t="shared" si="0"/>
        <v>9.2307692307692299</v>
      </c>
    </row>
    <row r="25" spans="1:6" ht="15.75" thickBot="1" x14ac:dyDescent="0.3">
      <c r="A25" s="44" t="s">
        <v>26</v>
      </c>
      <c r="B25" s="45">
        <f>Summary!B4</f>
        <v>0.24</v>
      </c>
      <c r="C25" s="46">
        <f t="shared" si="1"/>
        <v>9.2307692307692299</v>
      </c>
      <c r="D25" s="47">
        <v>1</v>
      </c>
      <c r="E25" s="13" t="e">
        <f>#REF!*D25</f>
        <v>#REF!</v>
      </c>
      <c r="F25" s="13">
        <f t="shared" si="0"/>
        <v>9.2307692307692299</v>
      </c>
    </row>
    <row r="26" spans="1:6" x14ac:dyDescent="0.25">
      <c r="A26" s="48" t="s">
        <v>27</v>
      </c>
      <c r="B26" s="20">
        <f>Summary!B4</f>
        <v>0.24</v>
      </c>
      <c r="C26" s="28">
        <f t="shared" si="1"/>
        <v>9.2307692307692299</v>
      </c>
      <c r="D26" s="19">
        <v>1</v>
      </c>
      <c r="E26" t="e">
        <f>#REF!*D26</f>
        <v>#REF!</v>
      </c>
      <c r="F26">
        <f t="shared" si="0"/>
        <v>9.2307692307692299</v>
      </c>
    </row>
    <row r="27" spans="1:6" x14ac:dyDescent="0.25">
      <c r="A27" s="48" t="s">
        <v>28</v>
      </c>
      <c r="B27" s="20">
        <f>Summary!B4</f>
        <v>0.24</v>
      </c>
      <c r="C27" s="28">
        <f t="shared" si="1"/>
        <v>9.2307692307692299</v>
      </c>
      <c r="D27" s="19">
        <v>1</v>
      </c>
      <c r="E27" t="e">
        <f>#REF!*D27</f>
        <v>#REF!</v>
      </c>
      <c r="F27">
        <f t="shared" si="0"/>
        <v>9.2307692307692299</v>
      </c>
    </row>
    <row r="28" spans="1:6" ht="15.75" thickBot="1" x14ac:dyDescent="0.3">
      <c r="A28" s="58" t="s">
        <v>29</v>
      </c>
      <c r="B28" s="17">
        <f>Summary!B4</f>
        <v>0.24</v>
      </c>
      <c r="C28" s="29">
        <f t="shared" si="1"/>
        <v>9.2307692307692299</v>
      </c>
      <c r="D28" s="16">
        <v>1</v>
      </c>
      <c r="E28" t="e">
        <f>#REF!*D28</f>
        <v>#REF!</v>
      </c>
      <c r="F28">
        <f t="shared" si="0"/>
        <v>9.2307692307692299</v>
      </c>
    </row>
    <row r="29" spans="1:6" ht="18" thickBot="1" x14ac:dyDescent="0.35">
      <c r="A29" s="54" t="s">
        <v>1</v>
      </c>
      <c r="B29" s="55">
        <f>Summary!B11</f>
        <v>0.2</v>
      </c>
      <c r="C29" s="56">
        <f>(B29*1000)/24</f>
        <v>8.3333333333333339</v>
      </c>
      <c r="D29" s="57">
        <v>1</v>
      </c>
      <c r="E29" s="14" t="e">
        <f>#REF!*D29</f>
        <v>#REF!</v>
      </c>
      <c r="F29" s="14">
        <f t="shared" si="0"/>
        <v>8.3333333333333339</v>
      </c>
    </row>
    <row r="30" spans="1:6" ht="16.5" thickTop="1" thickBot="1" x14ac:dyDescent="0.3">
      <c r="A30" s="49" t="s">
        <v>30</v>
      </c>
      <c r="B30" s="50">
        <f>Summary!B11</f>
        <v>0.2</v>
      </c>
      <c r="C30" s="51">
        <f t="shared" ref="C30:C52" si="2">(B30*1000)/24</f>
        <v>8.3333333333333339</v>
      </c>
      <c r="D30" s="52">
        <v>1</v>
      </c>
      <c r="E30" s="13" t="e">
        <f>#REF!*D30</f>
        <v>#REF!</v>
      </c>
      <c r="F30" s="13">
        <f t="shared" si="0"/>
        <v>8.3333333333333339</v>
      </c>
    </row>
    <row r="31" spans="1:6" x14ac:dyDescent="0.25">
      <c r="A31" s="48" t="s">
        <v>31</v>
      </c>
      <c r="B31" s="20">
        <f>Summary!B11</f>
        <v>0.2</v>
      </c>
      <c r="C31" s="28">
        <f t="shared" si="2"/>
        <v>8.3333333333333339</v>
      </c>
      <c r="D31" s="19">
        <v>1</v>
      </c>
      <c r="E31" t="e">
        <f>#REF!*D31</f>
        <v>#REF!</v>
      </c>
      <c r="F31">
        <f t="shared" si="0"/>
        <v>8.3333333333333339</v>
      </c>
    </row>
    <row r="32" spans="1:6" x14ac:dyDescent="0.25">
      <c r="A32" s="48" t="s">
        <v>32</v>
      </c>
      <c r="B32" s="20">
        <f>Summary!B11</f>
        <v>0.2</v>
      </c>
      <c r="C32" s="28">
        <f t="shared" si="2"/>
        <v>8.3333333333333339</v>
      </c>
      <c r="D32" s="19">
        <v>1</v>
      </c>
      <c r="E32" t="e">
        <f>#REF!*D32</f>
        <v>#REF!</v>
      </c>
      <c r="F32">
        <f t="shared" si="0"/>
        <v>8.3333333333333339</v>
      </c>
    </row>
    <row r="33" spans="1:6" x14ac:dyDescent="0.25">
      <c r="A33" s="48" t="s">
        <v>33</v>
      </c>
      <c r="B33" s="20">
        <f>Summary!B11</f>
        <v>0.2</v>
      </c>
      <c r="C33" s="28">
        <f t="shared" si="2"/>
        <v>8.3333333333333339</v>
      </c>
      <c r="D33" s="19">
        <v>1</v>
      </c>
      <c r="E33" t="e">
        <f>#REF!*D33</f>
        <v>#REF!</v>
      </c>
      <c r="F33">
        <f t="shared" si="0"/>
        <v>8.3333333333333339</v>
      </c>
    </row>
    <row r="34" spans="1:6" x14ac:dyDescent="0.25">
      <c r="A34" s="48" t="s">
        <v>34</v>
      </c>
      <c r="B34" s="20">
        <f>Summary!B11</f>
        <v>0.2</v>
      </c>
      <c r="C34" s="28">
        <f t="shared" si="2"/>
        <v>8.3333333333333339</v>
      </c>
      <c r="D34" s="19">
        <v>1</v>
      </c>
      <c r="E34" t="e">
        <f>#REF!*D34</f>
        <v>#REF!</v>
      </c>
      <c r="F34">
        <f t="shared" si="0"/>
        <v>8.3333333333333339</v>
      </c>
    </row>
    <row r="35" spans="1:6" x14ac:dyDescent="0.25">
      <c r="A35" s="36" t="s">
        <v>35</v>
      </c>
      <c r="B35" s="37">
        <f>Summary!B11</f>
        <v>0.2</v>
      </c>
      <c r="C35" s="38">
        <f t="shared" si="2"/>
        <v>8.3333333333333339</v>
      </c>
      <c r="D35" s="39">
        <v>1</v>
      </c>
      <c r="E35" t="e">
        <f>#REF!*D35</f>
        <v>#REF!</v>
      </c>
      <c r="F35">
        <f t="shared" ref="F35:F66" si="3">C35*D35</f>
        <v>8.3333333333333339</v>
      </c>
    </row>
    <row r="36" spans="1:6" ht="15.75" thickBot="1" x14ac:dyDescent="0.3">
      <c r="A36" s="44" t="s">
        <v>36</v>
      </c>
      <c r="B36" s="45">
        <f>Summary!B11</f>
        <v>0.2</v>
      </c>
      <c r="C36" s="46">
        <f t="shared" si="2"/>
        <v>8.3333333333333339</v>
      </c>
      <c r="D36" s="47">
        <v>1</v>
      </c>
      <c r="E36" s="13" t="e">
        <f>#REF!*D36</f>
        <v>#REF!</v>
      </c>
      <c r="F36" s="13">
        <f t="shared" si="3"/>
        <v>8.3333333333333339</v>
      </c>
    </row>
    <row r="37" spans="1:6" x14ac:dyDescent="0.25">
      <c r="A37" s="48" t="s">
        <v>37</v>
      </c>
      <c r="B37" s="20">
        <f>Summary!B11</f>
        <v>0.2</v>
      </c>
      <c r="C37" s="28">
        <f t="shared" si="2"/>
        <v>8.3333333333333339</v>
      </c>
      <c r="D37" s="19">
        <v>1</v>
      </c>
      <c r="E37" t="e">
        <f>#REF!*D37</f>
        <v>#REF!</v>
      </c>
      <c r="F37">
        <f t="shared" si="3"/>
        <v>8.3333333333333339</v>
      </c>
    </row>
    <row r="38" spans="1:6" x14ac:dyDescent="0.25">
      <c r="A38" s="48" t="s">
        <v>38</v>
      </c>
      <c r="B38" s="20">
        <f>Summary!B11</f>
        <v>0.2</v>
      </c>
      <c r="C38" s="28">
        <f t="shared" si="2"/>
        <v>8.3333333333333339</v>
      </c>
      <c r="D38" s="19">
        <v>1</v>
      </c>
      <c r="E38" t="e">
        <f>#REF!*D38</f>
        <v>#REF!</v>
      </c>
      <c r="F38">
        <f t="shared" si="3"/>
        <v>8.3333333333333339</v>
      </c>
    </row>
    <row r="39" spans="1:6" x14ac:dyDescent="0.25">
      <c r="A39" s="36" t="s">
        <v>39</v>
      </c>
      <c r="B39" s="37">
        <f>Summary!B11</f>
        <v>0.2</v>
      </c>
      <c r="C39" s="38">
        <f t="shared" si="2"/>
        <v>8.3333333333333339</v>
      </c>
      <c r="D39" s="39">
        <v>1</v>
      </c>
      <c r="E39" t="e">
        <f>#REF!*D39</f>
        <v>#REF!</v>
      </c>
      <c r="F39">
        <f t="shared" si="3"/>
        <v>8.3333333333333339</v>
      </c>
    </row>
    <row r="40" spans="1:6" ht="15.75" thickBot="1" x14ac:dyDescent="0.3">
      <c r="A40" s="44" t="s">
        <v>40</v>
      </c>
      <c r="B40" s="45">
        <f>Summary!B11</f>
        <v>0.2</v>
      </c>
      <c r="C40" s="46">
        <f t="shared" si="2"/>
        <v>8.3333333333333339</v>
      </c>
      <c r="D40" s="47">
        <v>1</v>
      </c>
      <c r="E40" s="13" t="e">
        <f>#REF!*D40</f>
        <v>#REF!</v>
      </c>
      <c r="F40" s="13">
        <f t="shared" si="3"/>
        <v>8.3333333333333339</v>
      </c>
    </row>
    <row r="41" spans="1:6" x14ac:dyDescent="0.25">
      <c r="A41" s="48" t="s">
        <v>41</v>
      </c>
      <c r="B41" s="20">
        <f>Summary!B11</f>
        <v>0.2</v>
      </c>
      <c r="C41" s="28">
        <f t="shared" si="2"/>
        <v>8.3333333333333339</v>
      </c>
      <c r="D41" s="19">
        <v>1</v>
      </c>
      <c r="E41" t="e">
        <f>#REF!*D41</f>
        <v>#REF!</v>
      </c>
      <c r="F41">
        <f t="shared" si="3"/>
        <v>8.3333333333333339</v>
      </c>
    </row>
    <row r="42" spans="1:6" x14ac:dyDescent="0.25">
      <c r="A42" s="48" t="s">
        <v>42</v>
      </c>
      <c r="B42" s="20">
        <f>Summary!B11</f>
        <v>0.2</v>
      </c>
      <c r="C42" s="28">
        <f t="shared" si="2"/>
        <v>8.3333333333333339</v>
      </c>
      <c r="D42" s="19">
        <v>1</v>
      </c>
      <c r="E42" t="e">
        <f>#REF!*D42</f>
        <v>#REF!</v>
      </c>
      <c r="F42">
        <f t="shared" si="3"/>
        <v>8.3333333333333339</v>
      </c>
    </row>
    <row r="43" spans="1:6" x14ac:dyDescent="0.25">
      <c r="A43" s="36" t="s">
        <v>43</v>
      </c>
      <c r="B43" s="37">
        <f>Summary!B11</f>
        <v>0.2</v>
      </c>
      <c r="C43" s="38">
        <f t="shared" si="2"/>
        <v>8.3333333333333339</v>
      </c>
      <c r="D43" s="39">
        <v>1</v>
      </c>
      <c r="E43" t="e">
        <f>#REF!*D43</f>
        <v>#REF!</v>
      </c>
      <c r="F43">
        <f t="shared" si="3"/>
        <v>8.3333333333333339</v>
      </c>
    </row>
    <row r="44" spans="1:6" ht="15.75" thickBot="1" x14ac:dyDescent="0.3">
      <c r="A44" s="44" t="s">
        <v>44</v>
      </c>
      <c r="B44" s="45">
        <f>Summary!B11</f>
        <v>0.2</v>
      </c>
      <c r="C44" s="46">
        <f t="shared" si="2"/>
        <v>8.3333333333333339</v>
      </c>
      <c r="D44" s="47">
        <v>1</v>
      </c>
      <c r="E44" s="13" t="e">
        <f>#REF!*D44</f>
        <v>#REF!</v>
      </c>
      <c r="F44" s="13">
        <f t="shared" si="3"/>
        <v>8.3333333333333339</v>
      </c>
    </row>
    <row r="45" spans="1:6" x14ac:dyDescent="0.25">
      <c r="A45" s="48" t="s">
        <v>45</v>
      </c>
      <c r="B45" s="20">
        <f>Summary!B11</f>
        <v>0.2</v>
      </c>
      <c r="C45" s="28">
        <f t="shared" si="2"/>
        <v>8.3333333333333339</v>
      </c>
      <c r="D45" s="19">
        <v>1</v>
      </c>
      <c r="E45" t="e">
        <f>#REF!*D45</f>
        <v>#REF!</v>
      </c>
      <c r="F45">
        <f t="shared" si="3"/>
        <v>8.3333333333333339</v>
      </c>
    </row>
    <row r="46" spans="1:6" x14ac:dyDescent="0.25">
      <c r="A46" s="48" t="s">
        <v>38</v>
      </c>
      <c r="B46" s="20">
        <f>Summary!B11</f>
        <v>0.2</v>
      </c>
      <c r="C46" s="28">
        <f t="shared" si="2"/>
        <v>8.3333333333333339</v>
      </c>
      <c r="D46" s="19">
        <v>1</v>
      </c>
      <c r="E46" t="e">
        <f>#REF!*D46</f>
        <v>#REF!</v>
      </c>
      <c r="F46">
        <f t="shared" si="3"/>
        <v>8.3333333333333339</v>
      </c>
    </row>
    <row r="47" spans="1:6" x14ac:dyDescent="0.25">
      <c r="A47" s="36" t="s">
        <v>39</v>
      </c>
      <c r="B47" s="37">
        <f>Summary!B11</f>
        <v>0.2</v>
      </c>
      <c r="C47" s="38">
        <f t="shared" si="2"/>
        <v>8.3333333333333339</v>
      </c>
      <c r="D47" s="39">
        <v>1</v>
      </c>
      <c r="E47" t="e">
        <f>#REF!*D47</f>
        <v>#REF!</v>
      </c>
      <c r="F47">
        <f t="shared" si="3"/>
        <v>8.3333333333333339</v>
      </c>
    </row>
    <row r="48" spans="1:6" ht="15.75" thickBot="1" x14ac:dyDescent="0.3">
      <c r="A48" s="44" t="s">
        <v>46</v>
      </c>
      <c r="B48" s="45">
        <f>Summary!B11</f>
        <v>0.2</v>
      </c>
      <c r="C48" s="46">
        <f t="shared" si="2"/>
        <v>8.3333333333333339</v>
      </c>
      <c r="D48" s="47">
        <v>1</v>
      </c>
      <c r="E48" s="13" t="e">
        <f>#REF!*D48</f>
        <v>#REF!</v>
      </c>
      <c r="F48" s="13">
        <f t="shared" si="3"/>
        <v>8.3333333333333339</v>
      </c>
    </row>
    <row r="49" spans="1:6" x14ac:dyDescent="0.25">
      <c r="A49" s="48" t="s">
        <v>47</v>
      </c>
      <c r="B49" s="20">
        <f>Summary!B11</f>
        <v>0.2</v>
      </c>
      <c r="C49" s="28">
        <f t="shared" si="2"/>
        <v>8.3333333333333339</v>
      </c>
      <c r="D49" s="19">
        <v>1</v>
      </c>
      <c r="E49" t="e">
        <f>#REF!*D49</f>
        <v>#REF!</v>
      </c>
      <c r="F49">
        <f t="shared" si="3"/>
        <v>8.3333333333333339</v>
      </c>
    </row>
    <row r="50" spans="1:6" x14ac:dyDescent="0.25">
      <c r="A50" s="48" t="s">
        <v>48</v>
      </c>
      <c r="B50" s="20">
        <f>Summary!B11</f>
        <v>0.2</v>
      </c>
      <c r="C50" s="28">
        <f t="shared" si="2"/>
        <v>8.3333333333333339</v>
      </c>
      <c r="D50" s="19">
        <v>1</v>
      </c>
      <c r="E50" t="e">
        <f>#REF!*D50</f>
        <v>#REF!</v>
      </c>
      <c r="F50">
        <f t="shared" si="3"/>
        <v>8.3333333333333339</v>
      </c>
    </row>
    <row r="51" spans="1:6" x14ac:dyDescent="0.25">
      <c r="A51" s="48" t="s">
        <v>49</v>
      </c>
      <c r="B51" s="20">
        <f>Summary!B11</f>
        <v>0.2</v>
      </c>
      <c r="C51" s="28">
        <f t="shared" si="2"/>
        <v>8.3333333333333339</v>
      </c>
      <c r="D51" s="19">
        <v>1</v>
      </c>
      <c r="E51" t="e">
        <f>#REF!*D51</f>
        <v>#REF!</v>
      </c>
      <c r="F51">
        <f t="shared" si="3"/>
        <v>8.3333333333333339</v>
      </c>
    </row>
    <row r="52" spans="1:6" ht="15.75" thickBot="1" x14ac:dyDescent="0.3">
      <c r="A52" s="58" t="s">
        <v>50</v>
      </c>
      <c r="B52" s="17">
        <f>Summary!B11</f>
        <v>0.2</v>
      </c>
      <c r="C52" s="29">
        <f t="shared" si="2"/>
        <v>8.3333333333333339</v>
      </c>
      <c r="D52" s="16">
        <v>1</v>
      </c>
      <c r="E52" t="e">
        <f>#REF!*D52</f>
        <v>#REF!</v>
      </c>
      <c r="F52">
        <f t="shared" si="3"/>
        <v>8.3333333333333339</v>
      </c>
    </row>
    <row r="53" spans="1:6" ht="18" thickBot="1" x14ac:dyDescent="0.35">
      <c r="A53" s="54" t="s">
        <v>2</v>
      </c>
      <c r="B53" s="55">
        <f>Summary!B17</f>
        <v>0.19</v>
      </c>
      <c r="C53" s="56">
        <f>(B53*1000)/44</f>
        <v>4.3181818181818183</v>
      </c>
      <c r="D53" s="57">
        <v>1</v>
      </c>
      <c r="E53" s="14" t="e">
        <f>#REF!*D53</f>
        <v>#REF!</v>
      </c>
      <c r="F53" s="14">
        <f t="shared" si="3"/>
        <v>4.3181818181818183</v>
      </c>
    </row>
    <row r="54" spans="1:6" ht="16.5" thickTop="1" thickBot="1" x14ac:dyDescent="0.3">
      <c r="A54" s="49" t="s">
        <v>51</v>
      </c>
      <c r="B54" s="50">
        <f>Summary!B17</f>
        <v>0.19</v>
      </c>
      <c r="C54" s="51">
        <f t="shared" ref="C54:C96" si="4">(B54*1000)/44</f>
        <v>4.3181818181818183</v>
      </c>
      <c r="D54" s="52">
        <v>1</v>
      </c>
      <c r="E54" s="13" t="e">
        <f>#REF!*D54</f>
        <v>#REF!</v>
      </c>
      <c r="F54" s="13">
        <f t="shared" si="3"/>
        <v>4.3181818181818183</v>
      </c>
    </row>
    <row r="55" spans="1:6" x14ac:dyDescent="0.25">
      <c r="A55" s="48" t="s">
        <v>52</v>
      </c>
      <c r="B55" s="20">
        <f>Summary!B17</f>
        <v>0.19</v>
      </c>
      <c r="C55" s="28">
        <f t="shared" si="4"/>
        <v>4.3181818181818183</v>
      </c>
      <c r="D55" s="19">
        <v>1</v>
      </c>
      <c r="E55" t="e">
        <f>#REF!*D55</f>
        <v>#REF!</v>
      </c>
      <c r="F55">
        <f t="shared" si="3"/>
        <v>4.3181818181818183</v>
      </c>
    </row>
    <row r="56" spans="1:6" x14ac:dyDescent="0.25">
      <c r="A56" s="48" t="s">
        <v>53</v>
      </c>
      <c r="B56" s="20">
        <f>Summary!B17</f>
        <v>0.19</v>
      </c>
      <c r="C56" s="28">
        <f t="shared" si="4"/>
        <v>4.3181818181818183</v>
      </c>
      <c r="D56" s="19">
        <v>1</v>
      </c>
      <c r="E56" t="e">
        <f>#REF!*D56</f>
        <v>#REF!</v>
      </c>
      <c r="F56">
        <f t="shared" si="3"/>
        <v>4.3181818181818183</v>
      </c>
    </row>
    <row r="57" spans="1:6" x14ac:dyDescent="0.25">
      <c r="A57" s="36" t="s">
        <v>54</v>
      </c>
      <c r="B57" s="37">
        <f>Summary!B17</f>
        <v>0.19</v>
      </c>
      <c r="C57" s="38">
        <f t="shared" si="4"/>
        <v>4.3181818181818183</v>
      </c>
      <c r="D57" s="39">
        <v>1</v>
      </c>
      <c r="E57" t="e">
        <f>#REF!*D57</f>
        <v>#REF!</v>
      </c>
      <c r="F57">
        <f t="shared" si="3"/>
        <v>4.3181818181818183</v>
      </c>
    </row>
    <row r="58" spans="1:6" ht="15.75" thickBot="1" x14ac:dyDescent="0.3">
      <c r="A58" s="44" t="s">
        <v>55</v>
      </c>
      <c r="B58" s="45">
        <f>Summary!B17</f>
        <v>0.19</v>
      </c>
      <c r="C58" s="46">
        <f t="shared" si="4"/>
        <v>4.3181818181818183</v>
      </c>
      <c r="D58" s="47">
        <v>1</v>
      </c>
      <c r="E58" s="13" t="e">
        <f>#REF!*D58</f>
        <v>#REF!</v>
      </c>
      <c r="F58" s="13">
        <f t="shared" si="3"/>
        <v>4.3181818181818183</v>
      </c>
    </row>
    <row r="59" spans="1:6" x14ac:dyDescent="0.25">
      <c r="A59" s="48" t="s">
        <v>56</v>
      </c>
      <c r="B59" s="20">
        <f>Summary!B17</f>
        <v>0.19</v>
      </c>
      <c r="C59" s="28">
        <f t="shared" si="4"/>
        <v>4.3181818181818183</v>
      </c>
      <c r="D59" s="19">
        <v>1</v>
      </c>
      <c r="E59" t="e">
        <f>#REF!*D59</f>
        <v>#REF!</v>
      </c>
      <c r="F59">
        <f t="shared" si="3"/>
        <v>4.3181818181818183</v>
      </c>
    </row>
    <row r="60" spans="1:6" x14ac:dyDescent="0.25">
      <c r="A60" s="48" t="s">
        <v>57</v>
      </c>
      <c r="B60" s="20">
        <f>Summary!B17</f>
        <v>0.19</v>
      </c>
      <c r="C60" s="28">
        <f t="shared" si="4"/>
        <v>4.3181818181818183</v>
      </c>
      <c r="D60" s="19">
        <v>1</v>
      </c>
      <c r="E60" t="e">
        <f>#REF!*D60</f>
        <v>#REF!</v>
      </c>
      <c r="F60">
        <f t="shared" si="3"/>
        <v>4.3181818181818183</v>
      </c>
    </row>
    <row r="61" spans="1:6" x14ac:dyDescent="0.25">
      <c r="A61" s="48" t="s">
        <v>58</v>
      </c>
      <c r="B61" s="20">
        <f>Summary!B17</f>
        <v>0.19</v>
      </c>
      <c r="C61" s="28">
        <f t="shared" si="4"/>
        <v>4.3181818181818183</v>
      </c>
      <c r="D61" s="19">
        <v>1</v>
      </c>
      <c r="E61" t="e">
        <f>#REF!*D61</f>
        <v>#REF!</v>
      </c>
      <c r="F61">
        <f t="shared" si="3"/>
        <v>4.3181818181818183</v>
      </c>
    </row>
    <row r="62" spans="1:6" x14ac:dyDescent="0.25">
      <c r="A62" s="48" t="s">
        <v>59</v>
      </c>
      <c r="B62" s="20">
        <f>Summary!B17</f>
        <v>0.19</v>
      </c>
      <c r="C62" s="28">
        <f t="shared" si="4"/>
        <v>4.3181818181818183</v>
      </c>
      <c r="D62" s="19">
        <v>1</v>
      </c>
      <c r="E62" t="e">
        <f>#REF!*D62</f>
        <v>#REF!</v>
      </c>
      <c r="F62">
        <f t="shared" si="3"/>
        <v>4.3181818181818183</v>
      </c>
    </row>
    <row r="63" spans="1:6" x14ac:dyDescent="0.25">
      <c r="A63" s="36" t="s">
        <v>60</v>
      </c>
      <c r="B63" s="37">
        <f>Summary!B17</f>
        <v>0.19</v>
      </c>
      <c r="C63" s="38">
        <f t="shared" si="4"/>
        <v>4.3181818181818183</v>
      </c>
      <c r="D63" s="39">
        <v>1</v>
      </c>
      <c r="E63" t="e">
        <f>#REF!*D63</f>
        <v>#REF!</v>
      </c>
      <c r="F63">
        <f t="shared" si="3"/>
        <v>4.3181818181818183</v>
      </c>
    </row>
    <row r="64" spans="1:6" ht="15.75" thickBot="1" x14ac:dyDescent="0.3">
      <c r="A64" s="44" t="s">
        <v>61</v>
      </c>
      <c r="B64" s="45">
        <f>Summary!B17</f>
        <v>0.19</v>
      </c>
      <c r="C64" s="46">
        <f t="shared" si="4"/>
        <v>4.3181818181818183</v>
      </c>
      <c r="D64" s="47">
        <v>1</v>
      </c>
      <c r="E64" s="13" t="e">
        <f>#REF!*D64</f>
        <v>#REF!</v>
      </c>
      <c r="F64" s="13">
        <f t="shared" si="3"/>
        <v>4.3181818181818183</v>
      </c>
    </row>
    <row r="65" spans="1:6" x14ac:dyDescent="0.25">
      <c r="A65" s="48" t="s">
        <v>56</v>
      </c>
      <c r="B65" s="20">
        <f>Summary!B17</f>
        <v>0.19</v>
      </c>
      <c r="C65" s="28">
        <f t="shared" si="4"/>
        <v>4.3181818181818183</v>
      </c>
      <c r="D65" s="19">
        <v>1</v>
      </c>
      <c r="E65" t="e">
        <f>#REF!*D65</f>
        <v>#REF!</v>
      </c>
      <c r="F65">
        <f t="shared" si="3"/>
        <v>4.3181818181818183</v>
      </c>
    </row>
    <row r="66" spans="1:6" x14ac:dyDescent="0.25">
      <c r="A66" s="48" t="s">
        <v>57</v>
      </c>
      <c r="B66" s="20">
        <f>Summary!B17</f>
        <v>0.19</v>
      </c>
      <c r="C66" s="28">
        <f t="shared" si="4"/>
        <v>4.3181818181818183</v>
      </c>
      <c r="D66" s="19">
        <v>1</v>
      </c>
      <c r="E66" t="e">
        <f>#REF!*D66</f>
        <v>#REF!</v>
      </c>
      <c r="F66">
        <f t="shared" si="3"/>
        <v>4.3181818181818183</v>
      </c>
    </row>
    <row r="67" spans="1:6" x14ac:dyDescent="0.25">
      <c r="A67" s="48" t="s">
        <v>58</v>
      </c>
      <c r="B67" s="20">
        <f>Summary!B17</f>
        <v>0.19</v>
      </c>
      <c r="C67" s="28">
        <f t="shared" si="4"/>
        <v>4.3181818181818183</v>
      </c>
      <c r="D67" s="19">
        <v>1</v>
      </c>
      <c r="E67" t="e">
        <f>#REF!*D67</f>
        <v>#REF!</v>
      </c>
      <c r="F67">
        <f t="shared" ref="F67:F98" si="5">C67*D67</f>
        <v>4.3181818181818183</v>
      </c>
    </row>
    <row r="68" spans="1:6" x14ac:dyDescent="0.25">
      <c r="A68" s="48" t="s">
        <v>59</v>
      </c>
      <c r="B68" s="20">
        <f>Summary!B17</f>
        <v>0.19</v>
      </c>
      <c r="C68" s="28">
        <f t="shared" si="4"/>
        <v>4.3181818181818183</v>
      </c>
      <c r="D68" s="19">
        <v>1</v>
      </c>
      <c r="E68" t="e">
        <f>#REF!*D68</f>
        <v>#REF!</v>
      </c>
      <c r="F68">
        <f t="shared" si="5"/>
        <v>4.3181818181818183</v>
      </c>
    </row>
    <row r="69" spans="1:6" x14ac:dyDescent="0.25">
      <c r="A69" s="48" t="s">
        <v>60</v>
      </c>
      <c r="B69" s="20">
        <f>Summary!B17</f>
        <v>0.19</v>
      </c>
      <c r="C69" s="28">
        <f t="shared" si="4"/>
        <v>4.3181818181818183</v>
      </c>
      <c r="D69" s="19">
        <v>1</v>
      </c>
      <c r="E69" t="e">
        <f>#REF!*D69</f>
        <v>#REF!</v>
      </c>
      <c r="F69">
        <f t="shared" si="5"/>
        <v>4.3181818181818183</v>
      </c>
    </row>
    <row r="70" spans="1:6" x14ac:dyDescent="0.25">
      <c r="A70" s="36" t="s">
        <v>62</v>
      </c>
      <c r="B70" s="37">
        <f>Summary!B17</f>
        <v>0.19</v>
      </c>
      <c r="C70" s="38">
        <f t="shared" si="4"/>
        <v>4.3181818181818183</v>
      </c>
      <c r="D70" s="39">
        <v>1</v>
      </c>
      <c r="E70" t="e">
        <f>#REF!*D70</f>
        <v>#REF!</v>
      </c>
      <c r="F70">
        <f t="shared" si="5"/>
        <v>4.3181818181818183</v>
      </c>
    </row>
    <row r="71" spans="1:6" ht="15.75" thickBot="1" x14ac:dyDescent="0.3">
      <c r="A71" s="44" t="s">
        <v>63</v>
      </c>
      <c r="B71" s="45">
        <f>Summary!B17</f>
        <v>0.19</v>
      </c>
      <c r="C71" s="46">
        <f t="shared" si="4"/>
        <v>4.3181818181818183</v>
      </c>
      <c r="D71" s="47">
        <v>1</v>
      </c>
      <c r="E71" s="13" t="e">
        <f>#REF!*D71</f>
        <v>#REF!</v>
      </c>
      <c r="F71" s="13">
        <f t="shared" si="5"/>
        <v>4.3181818181818183</v>
      </c>
    </row>
    <row r="72" spans="1:6" x14ac:dyDescent="0.25">
      <c r="A72" s="48" t="s">
        <v>64</v>
      </c>
      <c r="B72" s="20">
        <f>Summary!B17</f>
        <v>0.19</v>
      </c>
      <c r="C72" s="28">
        <f t="shared" si="4"/>
        <v>4.3181818181818183</v>
      </c>
      <c r="D72" s="19">
        <v>1</v>
      </c>
      <c r="E72" t="e">
        <f>#REF!*D72</f>
        <v>#REF!</v>
      </c>
      <c r="F72">
        <f t="shared" si="5"/>
        <v>4.3181818181818183</v>
      </c>
    </row>
    <row r="73" spans="1:6" x14ac:dyDescent="0.25">
      <c r="A73" s="48" t="s">
        <v>65</v>
      </c>
      <c r="B73" s="20">
        <f>Summary!B17</f>
        <v>0.19</v>
      </c>
      <c r="C73" s="28">
        <f t="shared" si="4"/>
        <v>4.3181818181818183</v>
      </c>
      <c r="D73" s="19">
        <v>1</v>
      </c>
      <c r="E73" t="e">
        <f>#REF!*D73</f>
        <v>#REF!</v>
      </c>
      <c r="F73">
        <f t="shared" si="5"/>
        <v>4.3181818181818183</v>
      </c>
    </row>
    <row r="74" spans="1:6" x14ac:dyDescent="0.25">
      <c r="A74" s="36" t="s">
        <v>66</v>
      </c>
      <c r="B74" s="37">
        <f>Summary!B17</f>
        <v>0.19</v>
      </c>
      <c r="C74" s="38">
        <f t="shared" si="4"/>
        <v>4.3181818181818183</v>
      </c>
      <c r="D74" s="39">
        <v>1</v>
      </c>
      <c r="E74" t="e">
        <f>#REF!*D74</f>
        <v>#REF!</v>
      </c>
      <c r="F74">
        <f t="shared" si="5"/>
        <v>4.3181818181818183</v>
      </c>
    </row>
    <row r="75" spans="1:6" ht="15.75" thickBot="1" x14ac:dyDescent="0.3">
      <c r="A75" s="44" t="s">
        <v>67</v>
      </c>
      <c r="B75" s="45">
        <f>Summary!B17</f>
        <v>0.19</v>
      </c>
      <c r="C75" s="46">
        <f t="shared" si="4"/>
        <v>4.3181818181818183</v>
      </c>
      <c r="D75" s="47">
        <v>1</v>
      </c>
      <c r="E75" s="13" t="e">
        <f>#REF!*D75</f>
        <v>#REF!</v>
      </c>
      <c r="F75" s="13">
        <f t="shared" si="5"/>
        <v>4.3181818181818183</v>
      </c>
    </row>
    <row r="76" spans="1:6" x14ac:dyDescent="0.25">
      <c r="A76" s="48" t="s">
        <v>68</v>
      </c>
      <c r="B76" s="20">
        <f>Summary!B17</f>
        <v>0.19</v>
      </c>
      <c r="C76" s="28">
        <f t="shared" si="4"/>
        <v>4.3181818181818183</v>
      </c>
      <c r="D76" s="19">
        <v>1</v>
      </c>
      <c r="E76" t="e">
        <f>#REF!*D76</f>
        <v>#REF!</v>
      </c>
      <c r="F76">
        <f t="shared" si="5"/>
        <v>4.3181818181818183</v>
      </c>
    </row>
    <row r="77" spans="1:6" x14ac:dyDescent="0.25">
      <c r="A77" s="48" t="s">
        <v>69</v>
      </c>
      <c r="B77" s="20">
        <f>Summary!B17</f>
        <v>0.19</v>
      </c>
      <c r="C77" s="28">
        <f t="shared" si="4"/>
        <v>4.3181818181818183</v>
      </c>
      <c r="D77" s="19">
        <v>1</v>
      </c>
      <c r="E77" t="e">
        <f>#REF!*D77</f>
        <v>#REF!</v>
      </c>
      <c r="F77">
        <f t="shared" si="5"/>
        <v>4.3181818181818183</v>
      </c>
    </row>
    <row r="78" spans="1:6" x14ac:dyDescent="0.25">
      <c r="A78" s="36" t="s">
        <v>70</v>
      </c>
      <c r="B78" s="37">
        <f>Summary!B17</f>
        <v>0.19</v>
      </c>
      <c r="C78" s="38">
        <f t="shared" si="4"/>
        <v>4.3181818181818183</v>
      </c>
      <c r="D78" s="39">
        <v>1</v>
      </c>
      <c r="E78" t="e">
        <f>#REF!*D78</f>
        <v>#REF!</v>
      </c>
      <c r="F78">
        <f t="shared" si="5"/>
        <v>4.3181818181818183</v>
      </c>
    </row>
    <row r="79" spans="1:6" ht="15.75" thickBot="1" x14ac:dyDescent="0.3">
      <c r="A79" s="44" t="s">
        <v>71</v>
      </c>
      <c r="B79" s="45">
        <f>Summary!B17</f>
        <v>0.19</v>
      </c>
      <c r="C79" s="46">
        <f t="shared" si="4"/>
        <v>4.3181818181818183</v>
      </c>
      <c r="D79" s="47">
        <v>1</v>
      </c>
      <c r="E79" s="13" t="e">
        <f>#REF!*D79</f>
        <v>#REF!</v>
      </c>
      <c r="F79" s="13">
        <f t="shared" si="5"/>
        <v>4.3181818181818183</v>
      </c>
    </row>
    <row r="80" spans="1:6" x14ac:dyDescent="0.25">
      <c r="A80" s="48" t="s">
        <v>72</v>
      </c>
      <c r="B80" s="20">
        <f>Summary!B17</f>
        <v>0.19</v>
      </c>
      <c r="C80" s="28">
        <f t="shared" si="4"/>
        <v>4.3181818181818183</v>
      </c>
      <c r="D80" s="19">
        <v>1</v>
      </c>
      <c r="E80" t="e">
        <f>#REF!*D80</f>
        <v>#REF!</v>
      </c>
      <c r="F80">
        <f t="shared" si="5"/>
        <v>4.3181818181818183</v>
      </c>
    </row>
    <row r="81" spans="1:6" x14ac:dyDescent="0.25">
      <c r="A81" s="36" t="s">
        <v>73</v>
      </c>
      <c r="B81" s="37">
        <f>Summary!B17</f>
        <v>0.19</v>
      </c>
      <c r="C81" s="38">
        <f t="shared" si="4"/>
        <v>4.3181818181818183</v>
      </c>
      <c r="D81" s="39">
        <v>1</v>
      </c>
      <c r="E81" t="e">
        <f>#REF!*D81</f>
        <v>#REF!</v>
      </c>
      <c r="F81">
        <f t="shared" si="5"/>
        <v>4.3181818181818183</v>
      </c>
    </row>
    <row r="82" spans="1:6" ht="15.75" thickBot="1" x14ac:dyDescent="0.3">
      <c r="A82" s="44" t="s">
        <v>74</v>
      </c>
      <c r="B82" s="45">
        <f>Summary!B17</f>
        <v>0.19</v>
      </c>
      <c r="C82" s="46">
        <f t="shared" si="4"/>
        <v>4.3181818181818183</v>
      </c>
      <c r="D82" s="47">
        <v>1</v>
      </c>
      <c r="E82" s="13" t="e">
        <f>#REF!*D82</f>
        <v>#REF!</v>
      </c>
      <c r="F82" s="13">
        <f t="shared" si="5"/>
        <v>4.3181818181818183</v>
      </c>
    </row>
    <row r="83" spans="1:6" x14ac:dyDescent="0.25">
      <c r="A83" s="48" t="s">
        <v>75</v>
      </c>
      <c r="B83" s="20">
        <f>Summary!B17</f>
        <v>0.19</v>
      </c>
      <c r="C83" s="28">
        <f t="shared" si="4"/>
        <v>4.3181818181818183</v>
      </c>
      <c r="D83" s="19">
        <v>1</v>
      </c>
      <c r="E83" t="e">
        <f>#REF!*D83</f>
        <v>#REF!</v>
      </c>
      <c r="F83">
        <f t="shared" si="5"/>
        <v>4.3181818181818183</v>
      </c>
    </row>
    <row r="84" spans="1:6" x14ac:dyDescent="0.25">
      <c r="A84" s="48" t="s">
        <v>76</v>
      </c>
      <c r="B84" s="20">
        <f>Summary!B17</f>
        <v>0.19</v>
      </c>
      <c r="C84" s="28">
        <f t="shared" si="4"/>
        <v>4.3181818181818183</v>
      </c>
      <c r="D84" s="19">
        <v>1</v>
      </c>
      <c r="E84" t="e">
        <f>#REF!*D84</f>
        <v>#REF!</v>
      </c>
      <c r="F84">
        <f t="shared" si="5"/>
        <v>4.3181818181818183</v>
      </c>
    </row>
    <row r="85" spans="1:6" x14ac:dyDescent="0.25">
      <c r="A85" s="36" t="s">
        <v>77</v>
      </c>
      <c r="B85" s="37">
        <f>Summary!B17</f>
        <v>0.19</v>
      </c>
      <c r="C85" s="38">
        <f t="shared" si="4"/>
        <v>4.3181818181818183</v>
      </c>
      <c r="D85" s="39">
        <v>1</v>
      </c>
      <c r="E85" t="e">
        <f>#REF!*D85</f>
        <v>#REF!</v>
      </c>
      <c r="F85">
        <f t="shared" si="5"/>
        <v>4.3181818181818183</v>
      </c>
    </row>
    <row r="86" spans="1:6" ht="15.75" thickBot="1" x14ac:dyDescent="0.3">
      <c r="A86" s="44" t="s">
        <v>78</v>
      </c>
      <c r="B86" s="45">
        <f>Summary!B17</f>
        <v>0.19</v>
      </c>
      <c r="C86" s="46">
        <f t="shared" si="4"/>
        <v>4.3181818181818183</v>
      </c>
      <c r="D86" s="47">
        <v>1</v>
      </c>
      <c r="E86" s="13" t="e">
        <f>#REF!*D86</f>
        <v>#REF!</v>
      </c>
      <c r="F86" s="13">
        <f t="shared" si="5"/>
        <v>4.3181818181818183</v>
      </c>
    </row>
    <row r="87" spans="1:6" x14ac:dyDescent="0.25">
      <c r="A87" s="48" t="s">
        <v>79</v>
      </c>
      <c r="B87" s="20">
        <f>Summary!B17</f>
        <v>0.19</v>
      </c>
      <c r="C87" s="28">
        <f t="shared" si="4"/>
        <v>4.3181818181818183</v>
      </c>
      <c r="D87" s="19">
        <v>1</v>
      </c>
      <c r="E87" t="e">
        <f>#REF!*D87</f>
        <v>#REF!</v>
      </c>
      <c r="F87">
        <f t="shared" si="5"/>
        <v>4.3181818181818183</v>
      </c>
    </row>
    <row r="88" spans="1:6" x14ac:dyDescent="0.25">
      <c r="A88" s="36" t="s">
        <v>80</v>
      </c>
      <c r="B88" s="37">
        <f>Summary!B17</f>
        <v>0.19</v>
      </c>
      <c r="C88" s="38">
        <f t="shared" si="4"/>
        <v>4.3181818181818183</v>
      </c>
      <c r="D88" s="39">
        <v>1</v>
      </c>
      <c r="E88" t="e">
        <f>#REF!*D88</f>
        <v>#REF!</v>
      </c>
      <c r="F88">
        <f t="shared" si="5"/>
        <v>4.3181818181818183</v>
      </c>
    </row>
    <row r="89" spans="1:6" ht="15.75" thickBot="1" x14ac:dyDescent="0.3">
      <c r="A89" s="44" t="s">
        <v>81</v>
      </c>
      <c r="B89" s="45">
        <f>Summary!B17</f>
        <v>0.19</v>
      </c>
      <c r="C89" s="46">
        <f t="shared" si="4"/>
        <v>4.3181818181818183</v>
      </c>
      <c r="D89" s="47">
        <v>1</v>
      </c>
      <c r="E89" s="13" t="e">
        <f>#REF!*D89</f>
        <v>#REF!</v>
      </c>
      <c r="F89" s="13">
        <f t="shared" si="5"/>
        <v>4.3181818181818183</v>
      </c>
    </row>
    <row r="90" spans="1:6" x14ac:dyDescent="0.25">
      <c r="A90" s="48" t="s">
        <v>82</v>
      </c>
      <c r="B90" s="20">
        <f>Summary!B17</f>
        <v>0.19</v>
      </c>
      <c r="C90" s="28">
        <f t="shared" si="4"/>
        <v>4.3181818181818183</v>
      </c>
      <c r="D90" s="19">
        <v>1</v>
      </c>
      <c r="E90" t="e">
        <f>#REF!*D90</f>
        <v>#REF!</v>
      </c>
      <c r="F90">
        <f t="shared" si="5"/>
        <v>4.3181818181818183</v>
      </c>
    </row>
    <row r="91" spans="1:6" x14ac:dyDescent="0.25">
      <c r="A91" s="48" t="s">
        <v>83</v>
      </c>
      <c r="B91" s="20">
        <f>Summary!B17</f>
        <v>0.19</v>
      </c>
      <c r="C91" s="28">
        <f t="shared" si="4"/>
        <v>4.3181818181818183</v>
      </c>
      <c r="D91" s="19">
        <v>1</v>
      </c>
      <c r="E91" t="e">
        <f>#REF!*D91</f>
        <v>#REF!</v>
      </c>
      <c r="F91">
        <f t="shared" si="5"/>
        <v>4.3181818181818183</v>
      </c>
    </row>
    <row r="92" spans="1:6" x14ac:dyDescent="0.25">
      <c r="A92" s="48" t="s">
        <v>84</v>
      </c>
      <c r="B92" s="20">
        <f>Summary!B17</f>
        <v>0.19</v>
      </c>
      <c r="C92" s="28">
        <f t="shared" si="4"/>
        <v>4.3181818181818183</v>
      </c>
      <c r="D92" s="19">
        <v>1</v>
      </c>
      <c r="E92" t="e">
        <f>#REF!*D92</f>
        <v>#REF!</v>
      </c>
      <c r="F92">
        <f t="shared" si="5"/>
        <v>4.3181818181818183</v>
      </c>
    </row>
    <row r="93" spans="1:6" x14ac:dyDescent="0.25">
      <c r="A93" s="48" t="s">
        <v>85</v>
      </c>
      <c r="B93" s="20">
        <f>Summary!B17</f>
        <v>0.19</v>
      </c>
      <c r="C93" s="28">
        <f t="shared" si="4"/>
        <v>4.3181818181818183</v>
      </c>
      <c r="D93" s="19">
        <v>1</v>
      </c>
      <c r="E93" t="e">
        <f>#REF!*D93</f>
        <v>#REF!</v>
      </c>
      <c r="F93">
        <f t="shared" si="5"/>
        <v>4.3181818181818183</v>
      </c>
    </row>
    <row r="94" spans="1:6" x14ac:dyDescent="0.25">
      <c r="A94" s="48" t="s">
        <v>86</v>
      </c>
      <c r="B94" s="20">
        <f>Summary!B17</f>
        <v>0.19</v>
      </c>
      <c r="C94" s="28">
        <f t="shared" si="4"/>
        <v>4.3181818181818183</v>
      </c>
      <c r="D94" s="19">
        <v>1</v>
      </c>
      <c r="E94" t="e">
        <f>#REF!*D94</f>
        <v>#REF!</v>
      </c>
      <c r="F94">
        <f t="shared" si="5"/>
        <v>4.3181818181818183</v>
      </c>
    </row>
    <row r="95" spans="1:6" x14ac:dyDescent="0.25">
      <c r="A95" s="48" t="s">
        <v>87</v>
      </c>
      <c r="B95" s="20">
        <f>Summary!B17</f>
        <v>0.19</v>
      </c>
      <c r="C95" s="28">
        <f t="shared" si="4"/>
        <v>4.3181818181818183</v>
      </c>
      <c r="D95" s="19">
        <v>1</v>
      </c>
      <c r="E95" t="e">
        <f>#REF!*D95</f>
        <v>#REF!</v>
      </c>
      <c r="F95">
        <f t="shared" si="5"/>
        <v>4.3181818181818183</v>
      </c>
    </row>
    <row r="96" spans="1:6" ht="15.75" thickBot="1" x14ac:dyDescent="0.3">
      <c r="A96" s="58" t="s">
        <v>88</v>
      </c>
      <c r="B96" s="17">
        <f>Summary!B17</f>
        <v>0.19</v>
      </c>
      <c r="C96" s="29">
        <f t="shared" si="4"/>
        <v>4.3181818181818183</v>
      </c>
      <c r="D96" s="16">
        <v>1</v>
      </c>
      <c r="E96" t="e">
        <f>#REF!*D96</f>
        <v>#REF!</v>
      </c>
      <c r="F96">
        <f t="shared" si="5"/>
        <v>4.3181818181818183</v>
      </c>
    </row>
    <row r="97" spans="1:6" ht="18" thickBot="1" x14ac:dyDescent="0.35">
      <c r="A97" s="54" t="s">
        <v>3</v>
      </c>
      <c r="B97" s="55">
        <f>Summary!B27</f>
        <v>0.18</v>
      </c>
      <c r="C97" s="56">
        <f>(B97*1000)/31</f>
        <v>5.806451612903226</v>
      </c>
      <c r="D97" s="57">
        <v>1</v>
      </c>
      <c r="E97" s="14" t="e">
        <f>#REF!*D97</f>
        <v>#REF!</v>
      </c>
      <c r="F97" s="14">
        <f t="shared" si="5"/>
        <v>5.806451612903226</v>
      </c>
    </row>
    <row r="98" spans="1:6" ht="16.5" thickTop="1" thickBot="1" x14ac:dyDescent="0.3">
      <c r="A98" s="49" t="s">
        <v>89</v>
      </c>
      <c r="B98" s="50">
        <f>Summary!B27</f>
        <v>0.18</v>
      </c>
      <c r="C98" s="51">
        <f t="shared" ref="C98:C127" si="6">(B98*1000)/31</f>
        <v>5.806451612903226</v>
      </c>
      <c r="D98" s="52">
        <v>1</v>
      </c>
      <c r="E98" s="13" t="e">
        <f>#REF!*D98</f>
        <v>#REF!</v>
      </c>
      <c r="F98" s="13">
        <f t="shared" si="5"/>
        <v>5.806451612903226</v>
      </c>
    </row>
    <row r="99" spans="1:6" x14ac:dyDescent="0.25">
      <c r="A99" s="19" t="s">
        <v>90</v>
      </c>
      <c r="B99" s="19">
        <f>Summary!B27</f>
        <v>0.18</v>
      </c>
      <c r="C99" s="28">
        <f t="shared" si="6"/>
        <v>5.806451612903226</v>
      </c>
      <c r="D99" s="19">
        <v>1</v>
      </c>
      <c r="E99" t="e">
        <f>#REF!*D99</f>
        <v>#REF!</v>
      </c>
      <c r="F99">
        <f t="shared" ref="F99:F130" si="7">C99*D99</f>
        <v>5.806451612903226</v>
      </c>
    </row>
    <row r="100" spans="1:6" x14ac:dyDescent="0.25">
      <c r="A100" s="19" t="s">
        <v>91</v>
      </c>
      <c r="B100" s="19">
        <f>Summary!B27</f>
        <v>0.18</v>
      </c>
      <c r="C100" s="28">
        <f t="shared" si="6"/>
        <v>5.806451612903226</v>
      </c>
      <c r="D100" s="19">
        <v>1</v>
      </c>
      <c r="E100" t="e">
        <f>#REF!*D100</f>
        <v>#REF!</v>
      </c>
      <c r="F100">
        <f t="shared" si="7"/>
        <v>5.806451612903226</v>
      </c>
    </row>
    <row r="101" spans="1:6" x14ac:dyDescent="0.25">
      <c r="A101" s="48" t="s">
        <v>92</v>
      </c>
      <c r="B101" s="20">
        <f>Summary!B27</f>
        <v>0.18</v>
      </c>
      <c r="C101" s="28">
        <f t="shared" si="6"/>
        <v>5.806451612903226</v>
      </c>
      <c r="D101" s="19">
        <v>1</v>
      </c>
      <c r="E101" t="e">
        <f>#REF!*D101</f>
        <v>#REF!</v>
      </c>
      <c r="F101">
        <f t="shared" si="7"/>
        <v>5.806451612903226</v>
      </c>
    </row>
    <row r="102" spans="1:6" x14ac:dyDescent="0.25">
      <c r="A102" s="48" t="s">
        <v>93</v>
      </c>
      <c r="B102" s="20">
        <f>Summary!B27</f>
        <v>0.18</v>
      </c>
      <c r="C102" s="28">
        <f t="shared" si="6"/>
        <v>5.806451612903226</v>
      </c>
      <c r="D102" s="19">
        <v>1</v>
      </c>
      <c r="E102" t="e">
        <f>#REF!*D102</f>
        <v>#REF!</v>
      </c>
      <c r="F102">
        <f t="shared" si="7"/>
        <v>5.806451612903226</v>
      </c>
    </row>
    <row r="103" spans="1:6" x14ac:dyDescent="0.25">
      <c r="A103" s="36" t="s">
        <v>94</v>
      </c>
      <c r="B103" s="37">
        <f>Summary!B27</f>
        <v>0.18</v>
      </c>
      <c r="C103" s="38">
        <f t="shared" si="6"/>
        <v>5.806451612903226</v>
      </c>
      <c r="D103" s="39">
        <v>1</v>
      </c>
      <c r="E103" t="e">
        <f>#REF!*D103</f>
        <v>#REF!</v>
      </c>
      <c r="F103">
        <f t="shared" si="7"/>
        <v>5.806451612903226</v>
      </c>
    </row>
    <row r="104" spans="1:6" ht="15.75" thickBot="1" x14ac:dyDescent="0.3">
      <c r="A104" s="44" t="s">
        <v>95</v>
      </c>
      <c r="B104" s="45">
        <f>Summary!B27</f>
        <v>0.18</v>
      </c>
      <c r="C104" s="46">
        <f t="shared" si="6"/>
        <v>5.806451612903226</v>
      </c>
      <c r="D104" s="47">
        <v>1</v>
      </c>
      <c r="E104" s="13" t="e">
        <f>#REF!*D104</f>
        <v>#REF!</v>
      </c>
      <c r="F104" s="13">
        <f t="shared" si="7"/>
        <v>5.806451612903226</v>
      </c>
    </row>
    <row r="105" spans="1:6" x14ac:dyDescent="0.25">
      <c r="A105" s="48" t="s">
        <v>96</v>
      </c>
      <c r="B105" s="20">
        <f>Summary!B27</f>
        <v>0.18</v>
      </c>
      <c r="C105" s="28">
        <f t="shared" si="6"/>
        <v>5.806451612903226</v>
      </c>
      <c r="D105" s="19">
        <v>1</v>
      </c>
      <c r="E105" t="e">
        <f>#REF!*D105</f>
        <v>#REF!</v>
      </c>
      <c r="F105">
        <f t="shared" si="7"/>
        <v>5.806451612903226</v>
      </c>
    </row>
    <row r="106" spans="1:6" x14ac:dyDescent="0.25">
      <c r="A106" s="48" t="s">
        <v>97</v>
      </c>
      <c r="B106" s="20">
        <f>Summary!B27</f>
        <v>0.18</v>
      </c>
      <c r="C106" s="28">
        <f t="shared" si="6"/>
        <v>5.806451612903226</v>
      </c>
      <c r="D106" s="19">
        <v>1</v>
      </c>
      <c r="E106" t="e">
        <f>#REF!*D106</f>
        <v>#REF!</v>
      </c>
      <c r="F106">
        <f t="shared" si="7"/>
        <v>5.806451612903226</v>
      </c>
    </row>
    <row r="107" spans="1:6" x14ac:dyDescent="0.25">
      <c r="A107" s="48" t="s">
        <v>98</v>
      </c>
      <c r="B107" s="20">
        <f>Summary!B27</f>
        <v>0.18</v>
      </c>
      <c r="C107" s="28">
        <f t="shared" si="6"/>
        <v>5.806451612903226</v>
      </c>
      <c r="D107" s="19">
        <v>1</v>
      </c>
      <c r="E107" t="e">
        <f>#REF!*D107</f>
        <v>#REF!</v>
      </c>
      <c r="F107">
        <f t="shared" si="7"/>
        <v>5.806451612903226</v>
      </c>
    </row>
    <row r="108" spans="1:6" x14ac:dyDescent="0.25">
      <c r="A108" s="48" t="s">
        <v>99</v>
      </c>
      <c r="B108" s="20">
        <f>Summary!B27</f>
        <v>0.18</v>
      </c>
      <c r="C108" s="28">
        <f t="shared" si="6"/>
        <v>5.806451612903226</v>
      </c>
      <c r="D108" s="19">
        <v>1</v>
      </c>
      <c r="E108" t="e">
        <f>#REF!*D108</f>
        <v>#REF!</v>
      </c>
      <c r="F108">
        <f t="shared" si="7"/>
        <v>5.806451612903226</v>
      </c>
    </row>
    <row r="109" spans="1:6" x14ac:dyDescent="0.25">
      <c r="A109" s="48" t="s">
        <v>100</v>
      </c>
      <c r="B109" s="20">
        <f>Summary!B27</f>
        <v>0.18</v>
      </c>
      <c r="C109" s="28">
        <f t="shared" si="6"/>
        <v>5.806451612903226</v>
      </c>
      <c r="D109" s="19">
        <v>1</v>
      </c>
      <c r="E109" t="e">
        <f>#REF!*D109</f>
        <v>#REF!</v>
      </c>
      <c r="F109">
        <f t="shared" si="7"/>
        <v>5.806451612903226</v>
      </c>
    </row>
    <row r="110" spans="1:6" x14ac:dyDescent="0.25">
      <c r="A110" s="48" t="s">
        <v>101</v>
      </c>
      <c r="B110" s="20">
        <f>Summary!B27</f>
        <v>0.18</v>
      </c>
      <c r="C110" s="28">
        <f t="shared" si="6"/>
        <v>5.806451612903226</v>
      </c>
      <c r="D110" s="19">
        <v>1</v>
      </c>
      <c r="E110" t="e">
        <f>#REF!*D110</f>
        <v>#REF!</v>
      </c>
      <c r="F110">
        <f t="shared" si="7"/>
        <v>5.806451612903226</v>
      </c>
    </row>
    <row r="111" spans="1:6" x14ac:dyDescent="0.25">
      <c r="A111" s="48" t="s">
        <v>102</v>
      </c>
      <c r="B111" s="20">
        <f>Summary!B27</f>
        <v>0.18</v>
      </c>
      <c r="C111" s="28">
        <f t="shared" si="6"/>
        <v>5.806451612903226</v>
      </c>
      <c r="D111" s="19">
        <v>1</v>
      </c>
      <c r="E111" t="e">
        <f>#REF!*D111</f>
        <v>#REF!</v>
      </c>
      <c r="F111">
        <f t="shared" si="7"/>
        <v>5.806451612903226</v>
      </c>
    </row>
    <row r="112" spans="1:6" x14ac:dyDescent="0.25">
      <c r="A112" s="36" t="s">
        <v>103</v>
      </c>
      <c r="B112" s="37">
        <f>Summary!B27</f>
        <v>0.18</v>
      </c>
      <c r="C112" s="38">
        <f t="shared" si="6"/>
        <v>5.806451612903226</v>
      </c>
      <c r="D112" s="39">
        <v>1</v>
      </c>
      <c r="E112" t="e">
        <f>#REF!*D112</f>
        <v>#REF!</v>
      </c>
      <c r="F112">
        <f t="shared" si="7"/>
        <v>5.806451612903226</v>
      </c>
    </row>
    <row r="113" spans="1:6" ht="15.75" thickBot="1" x14ac:dyDescent="0.3">
      <c r="A113" s="44" t="s">
        <v>104</v>
      </c>
      <c r="B113" s="45">
        <f>Summary!B27</f>
        <v>0.18</v>
      </c>
      <c r="C113" s="46">
        <f t="shared" si="6"/>
        <v>5.806451612903226</v>
      </c>
      <c r="D113" s="47">
        <v>1</v>
      </c>
      <c r="E113" s="13" t="e">
        <f>#REF!*D113</f>
        <v>#REF!</v>
      </c>
      <c r="F113" s="13">
        <f t="shared" si="7"/>
        <v>5.806451612903226</v>
      </c>
    </row>
    <row r="114" spans="1:6" x14ac:dyDescent="0.25">
      <c r="A114" s="48" t="s">
        <v>105</v>
      </c>
      <c r="B114" s="20">
        <f>Summary!B27</f>
        <v>0.18</v>
      </c>
      <c r="C114" s="28">
        <f t="shared" si="6"/>
        <v>5.806451612903226</v>
      </c>
      <c r="D114" s="19">
        <v>1</v>
      </c>
      <c r="E114" t="e">
        <f>#REF!*D114</f>
        <v>#REF!</v>
      </c>
      <c r="F114">
        <f t="shared" si="7"/>
        <v>5.806451612903226</v>
      </c>
    </row>
    <row r="115" spans="1:6" x14ac:dyDescent="0.25">
      <c r="A115" s="48" t="s">
        <v>106</v>
      </c>
      <c r="B115" s="20">
        <f>Summary!B27</f>
        <v>0.18</v>
      </c>
      <c r="C115" s="28">
        <f t="shared" si="6"/>
        <v>5.806451612903226</v>
      </c>
      <c r="D115" s="19">
        <v>1</v>
      </c>
      <c r="E115" t="e">
        <f>#REF!*D115</f>
        <v>#REF!</v>
      </c>
      <c r="F115">
        <f t="shared" si="7"/>
        <v>5.806451612903226</v>
      </c>
    </row>
    <row r="116" spans="1:6" x14ac:dyDescent="0.25">
      <c r="A116" s="48" t="s">
        <v>107</v>
      </c>
      <c r="B116" s="20">
        <f>Summary!B27</f>
        <v>0.18</v>
      </c>
      <c r="C116" s="28">
        <f t="shared" si="6"/>
        <v>5.806451612903226</v>
      </c>
      <c r="D116" s="19">
        <v>1</v>
      </c>
      <c r="E116" t="e">
        <f>#REF!*D116</f>
        <v>#REF!</v>
      </c>
      <c r="F116">
        <f t="shared" si="7"/>
        <v>5.806451612903226</v>
      </c>
    </row>
    <row r="117" spans="1:6" x14ac:dyDescent="0.25">
      <c r="A117" s="48" t="s">
        <v>108</v>
      </c>
      <c r="B117" s="20">
        <f>Summary!B27</f>
        <v>0.18</v>
      </c>
      <c r="C117" s="28">
        <f t="shared" si="6"/>
        <v>5.806451612903226</v>
      </c>
      <c r="D117" s="19">
        <v>1</v>
      </c>
      <c r="E117" t="e">
        <f>#REF!*D117</f>
        <v>#REF!</v>
      </c>
      <c r="F117">
        <f t="shared" si="7"/>
        <v>5.806451612903226</v>
      </c>
    </row>
    <row r="118" spans="1:6" x14ac:dyDescent="0.25">
      <c r="A118" s="36" t="s">
        <v>109</v>
      </c>
      <c r="B118" s="37">
        <f>Summary!B27</f>
        <v>0.18</v>
      </c>
      <c r="C118" s="38">
        <f t="shared" si="6"/>
        <v>5.806451612903226</v>
      </c>
      <c r="D118" s="39">
        <v>1</v>
      </c>
      <c r="E118" t="e">
        <f>#REF!*D118</f>
        <v>#REF!</v>
      </c>
      <c r="F118">
        <f t="shared" si="7"/>
        <v>5.806451612903226</v>
      </c>
    </row>
    <row r="119" spans="1:6" ht="15.75" thickBot="1" x14ac:dyDescent="0.3">
      <c r="A119" s="44" t="s">
        <v>110</v>
      </c>
      <c r="B119" s="45">
        <f>Summary!B27</f>
        <v>0.18</v>
      </c>
      <c r="C119" s="46">
        <f t="shared" si="6"/>
        <v>5.806451612903226</v>
      </c>
      <c r="D119" s="47">
        <v>1</v>
      </c>
      <c r="E119" s="13" t="e">
        <f>#REF!*D119</f>
        <v>#REF!</v>
      </c>
      <c r="F119" s="13">
        <f t="shared" si="7"/>
        <v>5.806451612903226</v>
      </c>
    </row>
    <row r="120" spans="1:6" x14ac:dyDescent="0.25">
      <c r="A120" s="48" t="s">
        <v>111</v>
      </c>
      <c r="B120" s="20">
        <f>Summary!B27</f>
        <v>0.18</v>
      </c>
      <c r="C120" s="28">
        <f t="shared" si="6"/>
        <v>5.806451612903226</v>
      </c>
      <c r="D120" s="19">
        <v>1</v>
      </c>
      <c r="E120" t="e">
        <f>#REF!*D120</f>
        <v>#REF!</v>
      </c>
      <c r="F120">
        <f t="shared" si="7"/>
        <v>5.806451612903226</v>
      </c>
    </row>
    <row r="121" spans="1:6" x14ac:dyDescent="0.25">
      <c r="A121" s="48" t="s">
        <v>112</v>
      </c>
      <c r="B121" s="20">
        <f>Summary!B27</f>
        <v>0.18</v>
      </c>
      <c r="C121" s="28">
        <f t="shared" si="6"/>
        <v>5.806451612903226</v>
      </c>
      <c r="D121" s="19">
        <v>1</v>
      </c>
      <c r="E121" t="e">
        <f>#REF!*D121</f>
        <v>#REF!</v>
      </c>
      <c r="F121">
        <f t="shared" si="7"/>
        <v>5.806451612903226</v>
      </c>
    </row>
    <row r="122" spans="1:6" x14ac:dyDescent="0.25">
      <c r="A122" s="48" t="s">
        <v>113</v>
      </c>
      <c r="B122" s="20">
        <f>Summary!B27</f>
        <v>0.18</v>
      </c>
      <c r="C122" s="28">
        <f t="shared" si="6"/>
        <v>5.806451612903226</v>
      </c>
      <c r="D122" s="19">
        <v>1</v>
      </c>
      <c r="E122" t="e">
        <f>#REF!*D122</f>
        <v>#REF!</v>
      </c>
      <c r="F122">
        <f t="shared" si="7"/>
        <v>5.806451612903226</v>
      </c>
    </row>
    <row r="123" spans="1:6" x14ac:dyDescent="0.25">
      <c r="A123" s="48" t="s">
        <v>114</v>
      </c>
      <c r="B123" s="20">
        <f>Summary!B27</f>
        <v>0.18</v>
      </c>
      <c r="C123" s="28">
        <f t="shared" si="6"/>
        <v>5.806451612903226</v>
      </c>
      <c r="D123" s="19">
        <v>1</v>
      </c>
      <c r="E123" t="e">
        <f>#REF!*D123</f>
        <v>#REF!</v>
      </c>
      <c r="F123">
        <f t="shared" si="7"/>
        <v>5.806451612903226</v>
      </c>
    </row>
    <row r="124" spans="1:6" x14ac:dyDescent="0.25">
      <c r="A124" s="36" t="s">
        <v>115</v>
      </c>
      <c r="B124" s="37">
        <f>Summary!B27</f>
        <v>0.18</v>
      </c>
      <c r="C124" s="38">
        <f t="shared" si="6"/>
        <v>5.806451612903226</v>
      </c>
      <c r="D124" s="39">
        <v>1</v>
      </c>
      <c r="E124" t="e">
        <f>#REF!*D124</f>
        <v>#REF!</v>
      </c>
      <c r="F124">
        <f t="shared" si="7"/>
        <v>5.806451612903226</v>
      </c>
    </row>
    <row r="125" spans="1:6" ht="15.75" thickBot="1" x14ac:dyDescent="0.3">
      <c r="A125" s="44" t="s">
        <v>116</v>
      </c>
      <c r="B125" s="45">
        <f>Summary!B27</f>
        <v>0.18</v>
      </c>
      <c r="C125" s="46">
        <f t="shared" si="6"/>
        <v>5.806451612903226</v>
      </c>
      <c r="D125" s="47">
        <v>1</v>
      </c>
      <c r="E125" s="13" t="e">
        <f>#REF!*D125</f>
        <v>#REF!</v>
      </c>
      <c r="F125" s="13">
        <f t="shared" si="7"/>
        <v>5.806451612903226</v>
      </c>
    </row>
    <row r="126" spans="1:6" x14ac:dyDescent="0.25">
      <c r="A126" s="48" t="s">
        <v>117</v>
      </c>
      <c r="B126" s="20">
        <f>Summary!B27</f>
        <v>0.18</v>
      </c>
      <c r="C126" s="28">
        <f t="shared" si="6"/>
        <v>5.806451612903226</v>
      </c>
      <c r="D126" s="19">
        <v>1</v>
      </c>
      <c r="E126" t="e">
        <f>#REF!*D126</f>
        <v>#REF!</v>
      </c>
      <c r="F126">
        <f t="shared" si="7"/>
        <v>5.806451612903226</v>
      </c>
    </row>
    <row r="127" spans="1:6" ht="15.75" thickBot="1" x14ac:dyDescent="0.3">
      <c r="A127" s="58" t="s">
        <v>118</v>
      </c>
      <c r="B127" s="17">
        <f>Summary!B27</f>
        <v>0.18</v>
      </c>
      <c r="C127" s="29">
        <f t="shared" si="6"/>
        <v>5.806451612903226</v>
      </c>
      <c r="D127" s="16">
        <v>1</v>
      </c>
      <c r="E127" t="e">
        <f>#REF!*D127</f>
        <v>#REF!</v>
      </c>
      <c r="F127">
        <f t="shared" si="7"/>
        <v>5.806451612903226</v>
      </c>
    </row>
    <row r="128" spans="1:6" ht="18" thickBot="1" x14ac:dyDescent="0.35">
      <c r="A128" s="54" t="s">
        <v>4</v>
      </c>
      <c r="B128" s="55">
        <f>Summary!B33</f>
        <v>0.19</v>
      </c>
      <c r="C128" s="56">
        <f>(B128*1000)/33</f>
        <v>5.7575757575757578</v>
      </c>
      <c r="D128" s="57">
        <v>1</v>
      </c>
      <c r="E128" s="14" t="e">
        <f>#REF!*D128</f>
        <v>#REF!</v>
      </c>
      <c r="F128" s="14">
        <f t="shared" si="7"/>
        <v>5.7575757575757578</v>
      </c>
    </row>
    <row r="129" spans="1:6" ht="16.5" thickTop="1" thickBot="1" x14ac:dyDescent="0.3">
      <c r="A129" s="49" t="s">
        <v>119</v>
      </c>
      <c r="B129" s="50">
        <f>Summary!B33</f>
        <v>0.19</v>
      </c>
      <c r="C129" s="51">
        <f t="shared" ref="C129:C160" si="8">(B129*1000)/33</f>
        <v>5.7575757575757578</v>
      </c>
      <c r="D129" s="52">
        <v>1</v>
      </c>
      <c r="E129" s="13" t="e">
        <f>#REF!*D129</f>
        <v>#REF!</v>
      </c>
      <c r="F129" s="13">
        <f t="shared" si="7"/>
        <v>5.7575757575757578</v>
      </c>
    </row>
    <row r="130" spans="1:6" x14ac:dyDescent="0.25">
      <c r="A130" s="48" t="s">
        <v>120</v>
      </c>
      <c r="B130" s="20">
        <f>Summary!B33</f>
        <v>0.19</v>
      </c>
      <c r="C130" s="28">
        <f t="shared" si="8"/>
        <v>5.7575757575757578</v>
      </c>
      <c r="D130" s="19">
        <v>1</v>
      </c>
      <c r="E130" t="e">
        <f>#REF!*D130</f>
        <v>#REF!</v>
      </c>
      <c r="F130">
        <f t="shared" si="7"/>
        <v>5.7575757575757578</v>
      </c>
    </row>
    <row r="131" spans="1:6" x14ac:dyDescent="0.25">
      <c r="A131" s="48" t="s">
        <v>121</v>
      </c>
      <c r="B131" s="20">
        <f>Summary!B33</f>
        <v>0.19</v>
      </c>
      <c r="C131" s="28">
        <f t="shared" si="8"/>
        <v>5.7575757575757578</v>
      </c>
      <c r="D131" s="19">
        <v>1</v>
      </c>
      <c r="E131" t="e">
        <f>#REF!*D131</f>
        <v>#REF!</v>
      </c>
      <c r="F131">
        <f t="shared" ref="F131:F160" si="9">C131*D131</f>
        <v>5.7575757575757578</v>
      </c>
    </row>
    <row r="132" spans="1:6" x14ac:dyDescent="0.25">
      <c r="A132" s="48" t="s">
        <v>122</v>
      </c>
      <c r="B132" s="20">
        <f>Summary!B33</f>
        <v>0.19</v>
      </c>
      <c r="C132" s="28">
        <f t="shared" si="8"/>
        <v>5.7575757575757578</v>
      </c>
      <c r="D132" s="19">
        <v>1</v>
      </c>
      <c r="E132" t="e">
        <f>#REF!*D132</f>
        <v>#REF!</v>
      </c>
      <c r="F132">
        <f t="shared" si="9"/>
        <v>5.7575757575757578</v>
      </c>
    </row>
    <row r="133" spans="1:6" x14ac:dyDescent="0.25">
      <c r="A133" s="36" t="s">
        <v>123</v>
      </c>
      <c r="B133" s="37">
        <f>Summary!B33</f>
        <v>0.19</v>
      </c>
      <c r="C133" s="38">
        <f t="shared" si="8"/>
        <v>5.7575757575757578</v>
      </c>
      <c r="D133" s="39">
        <v>1</v>
      </c>
      <c r="E133" t="e">
        <f>#REF!*D133</f>
        <v>#REF!</v>
      </c>
      <c r="F133">
        <f t="shared" si="9"/>
        <v>5.7575757575757578</v>
      </c>
    </row>
    <row r="134" spans="1:6" ht="15.75" thickBot="1" x14ac:dyDescent="0.3">
      <c r="A134" s="44" t="s">
        <v>124</v>
      </c>
      <c r="B134" s="45">
        <f>Summary!B33</f>
        <v>0.19</v>
      </c>
      <c r="C134" s="46">
        <f t="shared" si="8"/>
        <v>5.7575757575757578</v>
      </c>
      <c r="D134" s="47">
        <v>1</v>
      </c>
      <c r="E134" s="13" t="e">
        <f>#REF!*D134</f>
        <v>#REF!</v>
      </c>
      <c r="F134" s="13">
        <f t="shared" si="9"/>
        <v>5.7575757575757578</v>
      </c>
    </row>
    <row r="135" spans="1:6" x14ac:dyDescent="0.25">
      <c r="A135" s="48" t="s">
        <v>125</v>
      </c>
      <c r="B135" s="20">
        <f>Summary!B33</f>
        <v>0.19</v>
      </c>
      <c r="C135" s="28">
        <f t="shared" si="8"/>
        <v>5.7575757575757578</v>
      </c>
      <c r="D135" s="19">
        <v>1</v>
      </c>
      <c r="E135" t="e">
        <f>#REF!*D135</f>
        <v>#REF!</v>
      </c>
      <c r="F135">
        <f t="shared" si="9"/>
        <v>5.7575757575757578</v>
      </c>
    </row>
    <row r="136" spans="1:6" x14ac:dyDescent="0.25">
      <c r="A136" s="48" t="s">
        <v>126</v>
      </c>
      <c r="B136" s="20">
        <f>Summary!B33</f>
        <v>0.19</v>
      </c>
      <c r="C136" s="28">
        <f t="shared" si="8"/>
        <v>5.7575757575757578</v>
      </c>
      <c r="D136" s="19">
        <v>1</v>
      </c>
      <c r="E136" t="e">
        <f>#REF!*D136</f>
        <v>#REF!</v>
      </c>
      <c r="F136">
        <f t="shared" si="9"/>
        <v>5.7575757575757578</v>
      </c>
    </row>
    <row r="137" spans="1:6" x14ac:dyDescent="0.25">
      <c r="A137" s="48" t="s">
        <v>127</v>
      </c>
      <c r="B137" s="20">
        <f>Summary!B33</f>
        <v>0.19</v>
      </c>
      <c r="C137" s="28">
        <f t="shared" si="8"/>
        <v>5.7575757575757578</v>
      </c>
      <c r="D137" s="19">
        <v>1</v>
      </c>
      <c r="E137" t="e">
        <f>#REF!*D137</f>
        <v>#REF!</v>
      </c>
      <c r="F137">
        <f t="shared" si="9"/>
        <v>5.7575757575757578</v>
      </c>
    </row>
    <row r="138" spans="1:6" x14ac:dyDescent="0.25">
      <c r="A138" s="36" t="s">
        <v>128</v>
      </c>
      <c r="B138" s="37">
        <f>Summary!B33</f>
        <v>0.19</v>
      </c>
      <c r="C138" s="38">
        <f t="shared" si="8"/>
        <v>5.7575757575757578</v>
      </c>
      <c r="D138" s="39">
        <v>1</v>
      </c>
      <c r="E138" t="e">
        <f>#REF!*D138</f>
        <v>#REF!</v>
      </c>
      <c r="F138">
        <f t="shared" si="9"/>
        <v>5.7575757575757578</v>
      </c>
    </row>
    <row r="139" spans="1:6" ht="15.75" thickBot="1" x14ac:dyDescent="0.3">
      <c r="A139" s="44" t="s">
        <v>129</v>
      </c>
      <c r="B139" s="45">
        <f>Summary!B33</f>
        <v>0.19</v>
      </c>
      <c r="C139" s="46">
        <f t="shared" si="8"/>
        <v>5.7575757575757578</v>
      </c>
      <c r="D139" s="47">
        <v>1</v>
      </c>
      <c r="E139" s="13" t="e">
        <f>#REF!*D139</f>
        <v>#REF!</v>
      </c>
      <c r="F139" s="13">
        <f t="shared" si="9"/>
        <v>5.7575757575757578</v>
      </c>
    </row>
    <row r="140" spans="1:6" x14ac:dyDescent="0.25">
      <c r="A140" s="48" t="s">
        <v>130</v>
      </c>
      <c r="B140" s="20">
        <f>Summary!B33</f>
        <v>0.19</v>
      </c>
      <c r="C140" s="28">
        <f t="shared" si="8"/>
        <v>5.7575757575757578</v>
      </c>
      <c r="D140" s="19">
        <v>1</v>
      </c>
      <c r="E140" t="e">
        <f>#REF!*D140</f>
        <v>#REF!</v>
      </c>
      <c r="F140">
        <f t="shared" si="9"/>
        <v>5.7575757575757578</v>
      </c>
    </row>
    <row r="141" spans="1:6" x14ac:dyDescent="0.25">
      <c r="A141" s="48" t="s">
        <v>131</v>
      </c>
      <c r="B141" s="20">
        <f>Summary!B33</f>
        <v>0.19</v>
      </c>
      <c r="C141" s="28">
        <f t="shared" si="8"/>
        <v>5.7575757575757578</v>
      </c>
      <c r="D141" s="19">
        <v>1</v>
      </c>
      <c r="E141" t="e">
        <f>#REF!*D141</f>
        <v>#REF!</v>
      </c>
      <c r="F141">
        <f t="shared" si="9"/>
        <v>5.7575757575757578</v>
      </c>
    </row>
    <row r="142" spans="1:6" x14ac:dyDescent="0.25">
      <c r="A142" s="48" t="s">
        <v>132</v>
      </c>
      <c r="B142" s="20">
        <f>Summary!B33</f>
        <v>0.19</v>
      </c>
      <c r="C142" s="28">
        <f t="shared" si="8"/>
        <v>5.7575757575757578</v>
      </c>
      <c r="D142" s="19">
        <v>1</v>
      </c>
      <c r="E142" t="e">
        <f>#REF!*D142</f>
        <v>#REF!</v>
      </c>
      <c r="F142">
        <f t="shared" si="9"/>
        <v>5.7575757575757578</v>
      </c>
    </row>
    <row r="143" spans="1:6" x14ac:dyDescent="0.25">
      <c r="A143" s="48" t="s">
        <v>133</v>
      </c>
      <c r="B143" s="20">
        <f>Summary!B33</f>
        <v>0.19</v>
      </c>
      <c r="C143" s="28">
        <f t="shared" si="8"/>
        <v>5.7575757575757578</v>
      </c>
      <c r="D143" s="19">
        <v>1</v>
      </c>
      <c r="E143" t="e">
        <f>#REF!*D143</f>
        <v>#REF!</v>
      </c>
      <c r="F143">
        <f t="shared" si="9"/>
        <v>5.7575757575757578</v>
      </c>
    </row>
    <row r="144" spans="1:6" x14ac:dyDescent="0.25">
      <c r="A144" s="36" t="s">
        <v>134</v>
      </c>
      <c r="B144" s="37">
        <f>Summary!B33</f>
        <v>0.19</v>
      </c>
      <c r="C144" s="38">
        <f t="shared" si="8"/>
        <v>5.7575757575757578</v>
      </c>
      <c r="D144" s="39">
        <v>1</v>
      </c>
      <c r="E144" t="e">
        <f>#REF!*D144</f>
        <v>#REF!</v>
      </c>
      <c r="F144">
        <f t="shared" si="9"/>
        <v>5.7575757575757578</v>
      </c>
    </row>
    <row r="145" spans="1:6" ht="15.75" thickBot="1" x14ac:dyDescent="0.3">
      <c r="A145" s="44" t="s">
        <v>135</v>
      </c>
      <c r="B145" s="45">
        <f>Summary!B33</f>
        <v>0.19</v>
      </c>
      <c r="C145" s="46">
        <f t="shared" si="8"/>
        <v>5.7575757575757578</v>
      </c>
      <c r="D145" s="47">
        <v>1</v>
      </c>
      <c r="E145" s="13" t="e">
        <f>#REF!*D145</f>
        <v>#REF!</v>
      </c>
      <c r="F145" s="13">
        <f t="shared" si="9"/>
        <v>5.7575757575757578</v>
      </c>
    </row>
    <row r="146" spans="1:6" x14ac:dyDescent="0.25">
      <c r="A146" s="48" t="s">
        <v>136</v>
      </c>
      <c r="B146" s="20">
        <f>Summary!B33</f>
        <v>0.19</v>
      </c>
      <c r="C146" s="28">
        <f t="shared" si="8"/>
        <v>5.7575757575757578</v>
      </c>
      <c r="D146" s="19">
        <v>1</v>
      </c>
      <c r="E146" t="e">
        <f>#REF!*D146</f>
        <v>#REF!</v>
      </c>
      <c r="F146">
        <f t="shared" si="9"/>
        <v>5.7575757575757578</v>
      </c>
    </row>
    <row r="147" spans="1:6" x14ac:dyDescent="0.25">
      <c r="A147" s="48" t="s">
        <v>180</v>
      </c>
      <c r="B147" s="20">
        <f>Summary!B33</f>
        <v>0.19</v>
      </c>
      <c r="C147" s="28">
        <f t="shared" si="8"/>
        <v>5.7575757575757578</v>
      </c>
      <c r="D147" s="19">
        <v>1</v>
      </c>
      <c r="E147" t="e">
        <f>#REF!*D147</f>
        <v>#REF!</v>
      </c>
      <c r="F147">
        <f t="shared" si="9"/>
        <v>5.7575757575757578</v>
      </c>
    </row>
    <row r="148" spans="1:6" x14ac:dyDescent="0.25">
      <c r="A148" s="36" t="s">
        <v>137</v>
      </c>
      <c r="B148" s="37">
        <f>Summary!B33</f>
        <v>0.19</v>
      </c>
      <c r="C148" s="38">
        <f t="shared" si="8"/>
        <v>5.7575757575757578</v>
      </c>
      <c r="D148" s="39">
        <v>1</v>
      </c>
      <c r="E148" t="e">
        <f>#REF!*D148</f>
        <v>#REF!</v>
      </c>
      <c r="F148">
        <f t="shared" si="9"/>
        <v>5.7575757575757578</v>
      </c>
    </row>
    <row r="149" spans="1:6" ht="15.75" thickBot="1" x14ac:dyDescent="0.3">
      <c r="A149" s="44" t="s">
        <v>138</v>
      </c>
      <c r="B149" s="45">
        <f>Summary!B33</f>
        <v>0.19</v>
      </c>
      <c r="C149" s="46">
        <f t="shared" si="8"/>
        <v>5.7575757575757578</v>
      </c>
      <c r="D149" s="47">
        <v>1</v>
      </c>
      <c r="E149" s="13" t="e">
        <f>#REF!*D149</f>
        <v>#REF!</v>
      </c>
      <c r="F149" s="13">
        <f t="shared" si="9"/>
        <v>5.7575757575757578</v>
      </c>
    </row>
    <row r="150" spans="1:6" x14ac:dyDescent="0.25">
      <c r="A150" s="48" t="s">
        <v>139</v>
      </c>
      <c r="B150" s="20">
        <f>Summary!B33</f>
        <v>0.19</v>
      </c>
      <c r="C150" s="28">
        <f t="shared" si="8"/>
        <v>5.7575757575757578</v>
      </c>
      <c r="D150" s="19">
        <v>1</v>
      </c>
      <c r="E150" t="e">
        <f>#REF!*D150</f>
        <v>#REF!</v>
      </c>
      <c r="F150">
        <f t="shared" si="9"/>
        <v>5.7575757575757578</v>
      </c>
    </row>
    <row r="151" spans="1:6" x14ac:dyDescent="0.25">
      <c r="A151" s="48" t="s">
        <v>140</v>
      </c>
      <c r="B151" s="20">
        <f>Summary!B33</f>
        <v>0.19</v>
      </c>
      <c r="C151" s="28">
        <f t="shared" si="8"/>
        <v>5.7575757575757578</v>
      </c>
      <c r="D151" s="19">
        <v>1</v>
      </c>
      <c r="E151" t="e">
        <f>#REF!*D151</f>
        <v>#REF!</v>
      </c>
      <c r="F151">
        <f t="shared" si="9"/>
        <v>5.7575757575757578</v>
      </c>
    </row>
    <row r="152" spans="1:6" x14ac:dyDescent="0.25">
      <c r="A152" s="48" t="s">
        <v>141</v>
      </c>
      <c r="B152" s="20">
        <f>Summary!B33</f>
        <v>0.19</v>
      </c>
      <c r="C152" s="28">
        <f t="shared" si="8"/>
        <v>5.7575757575757578</v>
      </c>
      <c r="D152" s="19">
        <v>1</v>
      </c>
      <c r="E152" t="e">
        <f>#REF!*D152</f>
        <v>#REF!</v>
      </c>
      <c r="F152">
        <f t="shared" si="9"/>
        <v>5.7575757575757578</v>
      </c>
    </row>
    <row r="153" spans="1:6" x14ac:dyDescent="0.25">
      <c r="A153" s="36" t="s">
        <v>142</v>
      </c>
      <c r="B153" s="37">
        <f>Summary!B33</f>
        <v>0.19</v>
      </c>
      <c r="C153" s="38">
        <f t="shared" si="8"/>
        <v>5.7575757575757578</v>
      </c>
      <c r="D153" s="39">
        <v>1</v>
      </c>
      <c r="E153" t="e">
        <f>#REF!*D153</f>
        <v>#REF!</v>
      </c>
      <c r="F153">
        <f t="shared" si="9"/>
        <v>5.7575757575757578</v>
      </c>
    </row>
    <row r="154" spans="1:6" ht="15.75" thickBot="1" x14ac:dyDescent="0.3">
      <c r="A154" s="44" t="s">
        <v>143</v>
      </c>
      <c r="B154" s="45">
        <f>Summary!B33</f>
        <v>0.19</v>
      </c>
      <c r="C154" s="46">
        <f t="shared" si="8"/>
        <v>5.7575757575757578</v>
      </c>
      <c r="D154" s="47">
        <v>1</v>
      </c>
      <c r="E154" s="13" t="e">
        <f>#REF!*D154</f>
        <v>#REF!</v>
      </c>
      <c r="F154" s="13">
        <f t="shared" si="9"/>
        <v>5.7575757575757578</v>
      </c>
    </row>
    <row r="155" spans="1:6" x14ac:dyDescent="0.25">
      <c r="A155" s="48" t="s">
        <v>144</v>
      </c>
      <c r="B155" s="20">
        <f>Summary!B33</f>
        <v>0.19</v>
      </c>
      <c r="C155" s="28">
        <f t="shared" si="8"/>
        <v>5.7575757575757578</v>
      </c>
      <c r="D155" s="19">
        <v>1</v>
      </c>
      <c r="E155" t="e">
        <f>#REF!*D155</f>
        <v>#REF!</v>
      </c>
      <c r="F155">
        <f t="shared" si="9"/>
        <v>5.7575757575757578</v>
      </c>
    </row>
    <row r="156" spans="1:6" x14ac:dyDescent="0.25">
      <c r="A156" s="48" t="s">
        <v>145</v>
      </c>
      <c r="B156" s="20">
        <f>Summary!B33</f>
        <v>0.19</v>
      </c>
      <c r="C156" s="28">
        <f t="shared" si="8"/>
        <v>5.7575757575757578</v>
      </c>
      <c r="D156" s="19">
        <v>1</v>
      </c>
      <c r="E156" t="e">
        <f>#REF!*D156</f>
        <v>#REF!</v>
      </c>
      <c r="F156">
        <f t="shared" si="9"/>
        <v>5.7575757575757578</v>
      </c>
    </row>
    <row r="157" spans="1:6" x14ac:dyDescent="0.25">
      <c r="A157" s="48" t="s">
        <v>146</v>
      </c>
      <c r="B157" s="20">
        <f>Summary!B33</f>
        <v>0.19</v>
      </c>
      <c r="C157" s="28">
        <f t="shared" si="8"/>
        <v>5.7575757575757578</v>
      </c>
      <c r="D157" s="19">
        <v>1</v>
      </c>
      <c r="E157" t="e">
        <f>#REF!*D157</f>
        <v>#REF!</v>
      </c>
      <c r="F157">
        <f t="shared" si="9"/>
        <v>5.7575757575757578</v>
      </c>
    </row>
    <row r="158" spans="1:6" x14ac:dyDescent="0.25">
      <c r="A158" s="48" t="s">
        <v>147</v>
      </c>
      <c r="B158" s="20">
        <f>Summary!B33</f>
        <v>0.19</v>
      </c>
      <c r="C158" s="28">
        <f t="shared" si="8"/>
        <v>5.7575757575757578</v>
      </c>
      <c r="D158" s="19">
        <v>1</v>
      </c>
      <c r="E158" t="e">
        <f>#REF!*D158</f>
        <v>#REF!</v>
      </c>
      <c r="F158">
        <f t="shared" si="9"/>
        <v>5.7575757575757578</v>
      </c>
    </row>
    <row r="159" spans="1:6" x14ac:dyDescent="0.25">
      <c r="A159" s="48" t="s">
        <v>148</v>
      </c>
      <c r="B159" s="20">
        <f>Summary!B33</f>
        <v>0.19</v>
      </c>
      <c r="C159" s="28">
        <f t="shared" si="8"/>
        <v>5.7575757575757578</v>
      </c>
      <c r="D159" s="19">
        <v>1</v>
      </c>
      <c r="E159" t="e">
        <f>#REF!*D159</f>
        <v>#REF!</v>
      </c>
      <c r="F159">
        <f t="shared" si="9"/>
        <v>5.7575757575757578</v>
      </c>
    </row>
    <row r="160" spans="1:6" x14ac:dyDescent="0.25">
      <c r="A160" s="36" t="s">
        <v>149</v>
      </c>
      <c r="B160" s="37">
        <f>Summary!B33</f>
        <v>0.19</v>
      </c>
      <c r="C160" s="38">
        <f t="shared" si="8"/>
        <v>5.7575757575757578</v>
      </c>
      <c r="D160" s="39">
        <v>1</v>
      </c>
      <c r="E160" t="e">
        <f>#REF!*D160</f>
        <v>#REF!</v>
      </c>
      <c r="F160">
        <f t="shared" si="9"/>
        <v>5.7575757575757578</v>
      </c>
    </row>
  </sheetData>
  <conditionalFormatting sqref="D3:D16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8"/>
  <sheetViews>
    <sheetView tabSelected="1" workbookViewId="0">
      <selection activeCell="AE19" sqref="AE19"/>
    </sheetView>
  </sheetViews>
  <sheetFormatPr defaultRowHeight="15" x14ac:dyDescent="0.25"/>
  <cols>
    <col min="1" max="1" width="13.42578125" bestFit="1" customWidth="1"/>
    <col min="2" max="6" width="7.42578125" bestFit="1" customWidth="1"/>
    <col min="7" max="15" width="6.42578125" bestFit="1" customWidth="1"/>
    <col min="16" max="37" width="7.42578125" bestFit="1" customWidth="1"/>
    <col min="38" max="46" width="6.42578125" bestFit="1" customWidth="1"/>
    <col min="47" max="51" width="7.42578125" bestFit="1" customWidth="1"/>
    <col min="52" max="54" width="10.7109375" bestFit="1" customWidth="1"/>
    <col min="55" max="55" width="10.85546875" bestFit="1" customWidth="1"/>
    <col min="56" max="56" width="12.7109375" bestFit="1" customWidth="1"/>
  </cols>
  <sheetData>
    <row r="1" spans="1:56" ht="23.25" x14ac:dyDescent="0.35">
      <c r="A1" s="61" t="s">
        <v>166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34"/>
      <c r="O1" s="34"/>
      <c r="P1" s="35" t="s">
        <v>168</v>
      </c>
      <c r="Q1" s="27">
        <f>Summary!F41</f>
        <v>999.99999999999989</v>
      </c>
      <c r="R1" s="62" t="s">
        <v>167</v>
      </c>
      <c r="S1" s="62"/>
      <c r="T1" s="27">
        <f>1000-Q1</f>
        <v>0</v>
      </c>
    </row>
    <row r="3" spans="1:56" x14ac:dyDescent="0.25">
      <c r="B3" t="s">
        <v>173</v>
      </c>
      <c r="C3" t="s">
        <v>174</v>
      </c>
      <c r="D3" t="s">
        <v>175</v>
      </c>
      <c r="E3" t="s">
        <v>176</v>
      </c>
      <c r="F3" t="s">
        <v>177</v>
      </c>
      <c r="G3" t="s">
        <v>178</v>
      </c>
      <c r="H3" t="s">
        <v>179</v>
      </c>
      <c r="I3" t="s">
        <v>173</v>
      </c>
      <c r="J3" t="s">
        <v>174</v>
      </c>
      <c r="K3" t="s">
        <v>175</v>
      </c>
      <c r="L3" t="s">
        <v>176</v>
      </c>
      <c r="M3" t="s">
        <v>177</v>
      </c>
      <c r="N3" t="s">
        <v>178</v>
      </c>
      <c r="O3" t="s">
        <v>179</v>
      </c>
      <c r="P3" t="s">
        <v>173</v>
      </c>
      <c r="Q3" t="s">
        <v>174</v>
      </c>
      <c r="R3" t="s">
        <v>175</v>
      </c>
      <c r="S3" t="s">
        <v>176</v>
      </c>
      <c r="T3" t="s">
        <v>177</v>
      </c>
      <c r="U3" t="s">
        <v>178</v>
      </c>
      <c r="V3" t="s">
        <v>179</v>
      </c>
    </row>
    <row r="4" spans="1:56" x14ac:dyDescent="0.25">
      <c r="B4" s="59">
        <v>41329</v>
      </c>
      <c r="C4" s="59">
        <v>41330</v>
      </c>
      <c r="D4" s="59">
        <v>41331</v>
      </c>
      <c r="E4" s="59">
        <v>41332</v>
      </c>
      <c r="F4" s="59">
        <v>41333</v>
      </c>
      <c r="G4" s="59">
        <v>41334</v>
      </c>
      <c r="H4" s="59">
        <v>41335</v>
      </c>
      <c r="I4" s="59">
        <v>41336</v>
      </c>
      <c r="J4" s="59">
        <v>41337</v>
      </c>
      <c r="K4" s="59">
        <v>41338</v>
      </c>
      <c r="L4" s="59">
        <v>41339</v>
      </c>
      <c r="M4" s="59">
        <v>41340</v>
      </c>
      <c r="N4" s="59">
        <v>41341</v>
      </c>
      <c r="O4" s="59">
        <v>41342</v>
      </c>
      <c r="P4" s="59">
        <v>41343</v>
      </c>
      <c r="Q4" s="59">
        <v>41344</v>
      </c>
      <c r="R4" s="59">
        <v>41345</v>
      </c>
      <c r="S4" s="59">
        <v>41346</v>
      </c>
      <c r="T4" s="59">
        <v>41347</v>
      </c>
      <c r="U4" s="59">
        <v>41348</v>
      </c>
      <c r="V4" s="59">
        <v>41349</v>
      </c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32"/>
      <c r="BA4" s="32"/>
      <c r="BB4" s="32"/>
      <c r="BC4" s="32"/>
      <c r="BD4" s="32"/>
    </row>
    <row r="5" spans="1:56" x14ac:dyDescent="0.25">
      <c r="A5" t="s">
        <v>171</v>
      </c>
      <c r="B5" s="27">
        <v>1000</v>
      </c>
      <c r="C5" s="27">
        <v>920</v>
      </c>
      <c r="D5" s="27">
        <v>900</v>
      </c>
      <c r="E5" s="27">
        <v>860</v>
      </c>
      <c r="F5" s="27">
        <v>821</v>
      </c>
      <c r="G5" s="27">
        <v>799</v>
      </c>
      <c r="H5" s="27">
        <v>720</v>
      </c>
      <c r="I5" s="27">
        <v>680</v>
      </c>
      <c r="J5" s="27">
        <v>623</v>
      </c>
      <c r="K5" s="27">
        <v>600</v>
      </c>
      <c r="L5" s="27">
        <v>560</v>
      </c>
      <c r="M5" s="27">
        <v>458</v>
      </c>
      <c r="N5" s="27">
        <v>400</v>
      </c>
      <c r="O5" s="27">
        <v>365</v>
      </c>
      <c r="P5" s="27">
        <v>307</v>
      </c>
      <c r="Q5" s="27">
        <v>264</v>
      </c>
      <c r="R5" s="27">
        <v>190</v>
      </c>
      <c r="S5" s="27">
        <v>125</v>
      </c>
      <c r="T5" s="27">
        <v>74</v>
      </c>
      <c r="U5" s="27">
        <v>37</v>
      </c>
      <c r="V5" s="27">
        <v>0</v>
      </c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</row>
    <row r="6" spans="1:56" x14ac:dyDescent="0.25">
      <c r="A6" t="s">
        <v>169</v>
      </c>
      <c r="B6" s="27">
        <v>1000</v>
      </c>
      <c r="C6" s="27">
        <v>950</v>
      </c>
      <c r="D6" s="27">
        <v>900</v>
      </c>
      <c r="E6" s="27">
        <v>850</v>
      </c>
      <c r="F6" s="27">
        <v>800</v>
      </c>
      <c r="G6" s="27">
        <v>750</v>
      </c>
      <c r="H6" s="27">
        <v>700</v>
      </c>
      <c r="I6" s="27">
        <v>650</v>
      </c>
      <c r="J6" s="27">
        <v>600</v>
      </c>
      <c r="K6" s="27">
        <v>550</v>
      </c>
      <c r="L6" s="27">
        <v>500</v>
      </c>
      <c r="M6" s="27">
        <v>450</v>
      </c>
      <c r="N6" s="27">
        <v>400</v>
      </c>
      <c r="O6" s="27">
        <v>350</v>
      </c>
      <c r="P6" s="27">
        <v>300</v>
      </c>
      <c r="Q6" s="27">
        <v>250</v>
      </c>
      <c r="R6" s="27">
        <v>200</v>
      </c>
      <c r="S6" s="27">
        <v>150</v>
      </c>
      <c r="T6" s="27">
        <v>100</v>
      </c>
      <c r="U6" s="27">
        <v>50</v>
      </c>
      <c r="V6" s="27">
        <v>0</v>
      </c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</row>
    <row r="7" spans="1:56" x14ac:dyDescent="0.25">
      <c r="A7" t="s">
        <v>170</v>
      </c>
      <c r="B7" s="27">
        <v>0</v>
      </c>
      <c r="C7" s="27">
        <f t="shared" ref="C7:AX7" si="0">B5-C5</f>
        <v>80</v>
      </c>
      <c r="D7" s="27">
        <f t="shared" si="0"/>
        <v>20</v>
      </c>
      <c r="E7" s="27">
        <f t="shared" si="0"/>
        <v>40</v>
      </c>
      <c r="F7" s="27">
        <f t="shared" si="0"/>
        <v>39</v>
      </c>
      <c r="G7" s="27">
        <f t="shared" si="0"/>
        <v>22</v>
      </c>
      <c r="H7" s="27">
        <f t="shared" si="0"/>
        <v>79</v>
      </c>
      <c r="I7" s="27">
        <f t="shared" si="0"/>
        <v>40</v>
      </c>
      <c r="J7" s="27">
        <f t="shared" si="0"/>
        <v>57</v>
      </c>
      <c r="K7" s="27">
        <f t="shared" si="0"/>
        <v>23</v>
      </c>
      <c r="L7" s="27">
        <f t="shared" si="0"/>
        <v>40</v>
      </c>
      <c r="M7" s="27">
        <f t="shared" si="0"/>
        <v>102</v>
      </c>
      <c r="N7" s="27">
        <f t="shared" si="0"/>
        <v>58</v>
      </c>
      <c r="O7" s="27">
        <f t="shared" si="0"/>
        <v>35</v>
      </c>
      <c r="P7" s="27">
        <f t="shared" si="0"/>
        <v>58</v>
      </c>
      <c r="Q7" s="27">
        <f t="shared" si="0"/>
        <v>43</v>
      </c>
      <c r="R7" s="27">
        <f t="shared" si="0"/>
        <v>74</v>
      </c>
      <c r="S7" s="27">
        <f t="shared" si="0"/>
        <v>65</v>
      </c>
      <c r="T7" s="27">
        <f t="shared" si="0"/>
        <v>51</v>
      </c>
      <c r="U7" s="27">
        <f t="shared" si="0"/>
        <v>37</v>
      </c>
      <c r="V7" s="27">
        <f t="shared" si="0"/>
        <v>37</v>
      </c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</row>
    <row r="8" spans="1:56" x14ac:dyDescent="0.25">
      <c r="A8" t="s">
        <v>172</v>
      </c>
      <c r="B8" s="27">
        <v>0</v>
      </c>
      <c r="C8" s="27">
        <f>C5-C6</f>
        <v>-30</v>
      </c>
      <c r="D8" s="27">
        <f>D5-D6</f>
        <v>0</v>
      </c>
      <c r="E8" s="27">
        <f t="shared" ref="E8:AY8" si="1">E5-E6</f>
        <v>10</v>
      </c>
      <c r="F8" s="27">
        <f t="shared" si="1"/>
        <v>21</v>
      </c>
      <c r="G8" s="27">
        <f t="shared" si="1"/>
        <v>49</v>
      </c>
      <c r="H8" s="27">
        <f t="shared" si="1"/>
        <v>20</v>
      </c>
      <c r="I8" s="27">
        <f t="shared" si="1"/>
        <v>30</v>
      </c>
      <c r="J8" s="27">
        <f t="shared" si="1"/>
        <v>23</v>
      </c>
      <c r="K8" s="27">
        <f t="shared" si="1"/>
        <v>50</v>
      </c>
      <c r="L8" s="27">
        <f t="shared" si="1"/>
        <v>60</v>
      </c>
      <c r="M8" s="27">
        <f t="shared" si="1"/>
        <v>8</v>
      </c>
      <c r="N8" s="27">
        <f t="shared" si="1"/>
        <v>0</v>
      </c>
      <c r="O8" s="27">
        <f t="shared" si="1"/>
        <v>15</v>
      </c>
      <c r="P8" s="27">
        <f t="shared" si="1"/>
        <v>7</v>
      </c>
      <c r="Q8" s="27">
        <f t="shared" si="1"/>
        <v>14</v>
      </c>
      <c r="R8" s="27">
        <f t="shared" si="1"/>
        <v>-10</v>
      </c>
      <c r="S8" s="27">
        <f t="shared" si="1"/>
        <v>-25</v>
      </c>
      <c r="T8" s="27">
        <f t="shared" si="1"/>
        <v>-26</v>
      </c>
      <c r="U8" s="27">
        <f t="shared" si="1"/>
        <v>-13</v>
      </c>
      <c r="V8" s="27">
        <f t="shared" si="1"/>
        <v>0</v>
      </c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</row>
    <row r="13" spans="1:56" x14ac:dyDescent="0.25"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</row>
    <row r="18" spans="3:16" x14ac:dyDescent="0.25"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</row>
  </sheetData>
  <mergeCells count="2">
    <mergeCell ref="R1:S1"/>
    <mergeCell ref="A1:M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Details</vt:lpstr>
      <vt:lpstr>Progress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 Botelho</dc:creator>
  <cp:lastModifiedBy>Levi Botelho</cp:lastModifiedBy>
  <dcterms:created xsi:type="dcterms:W3CDTF">2013-02-24T18:00:40Z</dcterms:created>
  <dcterms:modified xsi:type="dcterms:W3CDTF">2013-04-20T19:19:51Z</dcterms:modified>
</cp:coreProperties>
</file>