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3888e3e74aac9444/Documenten/Master Statistics and Data science/Year2_semester2/Data integratie/"/>
    </mc:Choice>
  </mc:AlternateContent>
  <xr:revisionPtr revIDLastSave="1482" documentId="11_1548B146C22E6A35F342D330A186992D1537D221" xr6:coauthVersionLast="47" xr6:coauthVersionMax="47" xr10:uidLastSave="{D7C805AA-FF50-4F80-AD83-3EFEA9A5772A}"/>
  <bookViews>
    <workbookView xWindow="-108" yWindow="-108" windowWidth="23256" windowHeight="1245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H20" i="1"/>
  <c r="H15" i="1"/>
  <c r="H14" i="1"/>
  <c r="H13" i="1"/>
  <c r="H10" i="1"/>
  <c r="H11" i="1"/>
  <c r="H7" i="1"/>
  <c r="H8" i="1"/>
  <c r="H6" i="1"/>
  <c r="H5" i="1"/>
  <c r="H3" i="1"/>
  <c r="H4" i="1"/>
  <c r="H9" i="1" l="1"/>
  <c r="H12" i="1"/>
  <c r="H2" i="1"/>
</calcChain>
</file>

<file path=xl/sharedStrings.xml><?xml version="1.0" encoding="utf-8"?>
<sst xmlns="http://schemas.openxmlformats.org/spreadsheetml/2006/main" count="135" uniqueCount="55">
  <si>
    <t>Soort</t>
  </si>
  <si>
    <t>Groot moerasscherm</t>
  </si>
  <si>
    <t>Knikkende distel</t>
  </si>
  <si>
    <t>Draadzegge</t>
  </si>
  <si>
    <t>Armbloemige waterbies</t>
  </si>
  <si>
    <t>Veenreukgras</t>
  </si>
  <si>
    <t>Grote keverorchis</t>
  </si>
  <si>
    <t>Kransmunt</t>
  </si>
  <si>
    <t>Kleine veenbes</t>
  </si>
  <si>
    <t>Parnassia</t>
  </si>
  <si>
    <t>Zwarte populier</t>
  </si>
  <si>
    <t>Ruig viooltje</t>
  </si>
  <si>
    <t>zeldzaam</t>
  </si>
  <si>
    <t>vrij zeldzaam</t>
  </si>
  <si>
    <t>bedreigd</t>
  </si>
  <si>
    <t>kwetsbaar</t>
  </si>
  <si>
    <t>niet bedreigd</t>
  </si>
  <si>
    <t>status</t>
  </si>
  <si>
    <t>zelfdzaam</t>
  </si>
  <si>
    <t>algemeen</t>
  </si>
  <si>
    <t>\</t>
  </si>
  <si>
    <t>hoeveelheid</t>
  </si>
  <si>
    <t>Aantal FLORON na poolen</t>
  </si>
  <si>
    <t>CV accuracy oud</t>
  </si>
  <si>
    <t>CV accuracy nieuw</t>
  </si>
  <si>
    <t>CV Brier score oud</t>
  </si>
  <si>
    <t>CV Brier score nieuw</t>
  </si>
  <si>
    <t>Aantal_LMF</t>
  </si>
  <si>
    <t>Aantal_FLORON</t>
  </si>
  <si>
    <t>Aantal_erbij</t>
  </si>
  <si>
    <t>Kraailook</t>
  </si>
  <si>
    <t>Kleine leeuwentand</t>
  </si>
  <si>
    <t>Blauw glidkruid</t>
  </si>
  <si>
    <t>trend</t>
  </si>
  <si>
    <t>onzeker</t>
  </si>
  <si>
    <t>zeker</t>
  </si>
  <si>
    <t>Hengel</t>
  </si>
  <si>
    <t>Bosandoorn</t>
  </si>
  <si>
    <t>Drienerfmuur</t>
  </si>
  <si>
    <t>Snavelzegge</t>
  </si>
  <si>
    <t>Bergbasterdwederik</t>
  </si>
  <si>
    <t>Percentage_increase</t>
  </si>
  <si>
    <t>SD_decrease</t>
  </si>
  <si>
    <t>Brier_decrease</t>
  </si>
  <si>
    <t>mlt_trend_oud_sd</t>
  </si>
  <si>
    <t>mlt_trend_oud</t>
  </si>
  <si>
    <t>mlt_trend_nieuw</t>
  </si>
  <si>
    <t>mlt_trend_nieuw_sd</t>
  </si>
  <si>
    <t>Categorie_oud</t>
  </si>
  <si>
    <t>Categorie_nieuw</t>
  </si>
  <si>
    <t>Matige afname</t>
  </si>
  <si>
    <t>Onzeker</t>
  </si>
  <si>
    <t>Sterke afname</t>
  </si>
  <si>
    <t>Matige toename</t>
  </si>
  <si>
    <t>Stabiel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</si>
</sst>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tabSelected="1" zoomScaleNormal="100" workbookViewId="0">
      <selection activeCell="A23" sqref="A23"/>
    </sheetView>
  </sheetViews>
  <sheetFormatPr defaultRowHeight="14.4" x14ac:dyDescent="0.3"/>
  <cols>
    <col min="1" max="1" width="30.21875" bestFit="1" customWidth="1"/>
    <col min="2" max="2" width="30.21875" customWidth="1"/>
    <col min="3" max="3" width="11.6640625" bestFit="1" customWidth="1"/>
    <col min="4" max="4" width="11.77734375" bestFit="1" customWidth="1"/>
    <col min="5" max="5" width="10.109375" bestFit="1" customWidth="1"/>
    <col min="6" max="6" width="12.109375" bestFit="1" customWidth="1"/>
    <col min="7" max="7" width="22.5546875" bestFit="1" customWidth="1"/>
    <col min="8" max="8" width="10.33203125" bestFit="1" customWidth="1"/>
    <col min="9" max="9" width="14.5546875" bestFit="1" customWidth="1"/>
    <col min="10" max="10" width="16.33203125" bestFit="1" customWidth="1"/>
    <col min="11" max="11" width="18.109375" bestFit="1" customWidth="1"/>
    <col min="12" max="12" width="16.109375" bestFit="1" customWidth="1"/>
    <col min="13" max="13" width="18" bestFit="1" customWidth="1"/>
    <col min="14" max="14" width="18" customWidth="1"/>
    <col min="15" max="15" width="13.21875" bestFit="1" customWidth="1"/>
    <col min="16" max="16" width="16" bestFit="1" customWidth="1"/>
    <col min="17" max="17" width="15" bestFit="1" customWidth="1"/>
    <col min="18" max="18" width="17.88671875" bestFit="1" customWidth="1"/>
    <col min="19" max="19" width="13.5546875" bestFit="1" customWidth="1"/>
    <col min="20" max="20" width="16.88671875" bestFit="1" customWidth="1"/>
    <col min="21" max="21" width="14.33203125" bestFit="1" customWidth="1"/>
  </cols>
  <sheetData>
    <row r="1" spans="1:21" x14ac:dyDescent="0.3">
      <c r="A1" t="s">
        <v>0</v>
      </c>
      <c r="B1" t="s">
        <v>33</v>
      </c>
      <c r="C1" t="s">
        <v>21</v>
      </c>
      <c r="D1" t="s">
        <v>17</v>
      </c>
      <c r="E1" t="s">
        <v>27</v>
      </c>
      <c r="F1" t="s">
        <v>28</v>
      </c>
      <c r="G1" t="s">
        <v>22</v>
      </c>
      <c r="H1" t="s">
        <v>29</v>
      </c>
      <c r="I1" t="s">
        <v>23</v>
      </c>
      <c r="J1" t="s">
        <v>24</v>
      </c>
      <c r="K1" t="s">
        <v>41</v>
      </c>
      <c r="L1" t="s">
        <v>25</v>
      </c>
      <c r="M1" t="s">
        <v>26</v>
      </c>
      <c r="N1" t="s">
        <v>43</v>
      </c>
      <c r="O1" t="s">
        <v>45</v>
      </c>
      <c r="P1" t="s">
        <v>44</v>
      </c>
      <c r="Q1" t="s">
        <v>46</v>
      </c>
      <c r="R1" t="s">
        <v>47</v>
      </c>
      <c r="S1" t="s">
        <v>42</v>
      </c>
      <c r="T1" t="s">
        <v>48</v>
      </c>
      <c r="U1" t="s">
        <v>49</v>
      </c>
    </row>
    <row r="2" spans="1:21" x14ac:dyDescent="0.3">
      <c r="A2" t="s">
        <v>1</v>
      </c>
      <c r="B2" t="s">
        <v>34</v>
      </c>
      <c r="C2" t="s">
        <v>13</v>
      </c>
      <c r="D2" t="s">
        <v>16</v>
      </c>
      <c r="E2">
        <v>75</v>
      </c>
      <c r="F2">
        <v>497</v>
      </c>
      <c r="G2">
        <v>509</v>
      </c>
      <c r="H2">
        <f t="shared" ref="H2:H4" si="0">G2-F2</f>
        <v>12</v>
      </c>
      <c r="I2">
        <v>0.66203659999999998</v>
      </c>
      <c r="J2">
        <v>0.67192350000000001</v>
      </c>
      <c r="K2">
        <f>(J2-I2)*100</f>
        <v>0.98869000000000318</v>
      </c>
      <c r="L2">
        <v>0.22088050000000001</v>
      </c>
      <c r="M2">
        <v>0.2182135</v>
      </c>
      <c r="N2">
        <f>100-M2/L2*100</f>
        <v>1.2074402222015976</v>
      </c>
      <c r="O2">
        <v>1.079604</v>
      </c>
      <c r="P2">
        <v>5.103183E-2</v>
      </c>
      <c r="Q2">
        <v>1.088139</v>
      </c>
      <c r="R2">
        <v>5.4756659999999999E-2</v>
      </c>
      <c r="S2">
        <f>(1-R2/P2)*100</f>
        <v>-7.2990327801295773</v>
      </c>
      <c r="T2" t="s">
        <v>51</v>
      </c>
      <c r="U2" t="s">
        <v>51</v>
      </c>
    </row>
    <row r="3" spans="1:21" x14ac:dyDescent="0.3">
      <c r="A3" t="s">
        <v>2</v>
      </c>
      <c r="B3" t="s">
        <v>34</v>
      </c>
      <c r="C3" t="s">
        <v>19</v>
      </c>
      <c r="D3" t="s">
        <v>16</v>
      </c>
      <c r="E3">
        <v>66</v>
      </c>
      <c r="F3">
        <v>536</v>
      </c>
      <c r="G3">
        <v>559</v>
      </c>
      <c r="H3">
        <f t="shared" si="0"/>
        <v>23</v>
      </c>
      <c r="I3">
        <v>0.70170220000000005</v>
      </c>
      <c r="J3">
        <v>0.71359490000000003</v>
      </c>
      <c r="K3">
        <f t="shared" ref="K3:K4" si="1">(J3-I3)*100</f>
        <v>1.1892699999999978</v>
      </c>
      <c r="L3">
        <v>0.20834</v>
      </c>
      <c r="M3">
        <v>0.20417099999999999</v>
      </c>
      <c r="N3">
        <f t="shared" ref="N3:N4" si="2">100-M3/L3*100</f>
        <v>2.0010559662090799</v>
      </c>
      <c r="O3">
        <v>0.99414020000000003</v>
      </c>
      <c r="P3">
        <v>4.5870769999999998E-2</v>
      </c>
      <c r="Q3">
        <v>0.98748009999999997</v>
      </c>
      <c r="R3">
        <v>4.416602E-2</v>
      </c>
      <c r="S3">
        <f t="shared" ref="S3:S4" si="3">(1-R3/P3)*100</f>
        <v>3.7164189744362197</v>
      </c>
      <c r="T3" t="s">
        <v>51</v>
      </c>
      <c r="U3" t="s">
        <v>51</v>
      </c>
    </row>
    <row r="4" spans="1:21" x14ac:dyDescent="0.3">
      <c r="A4" t="s">
        <v>3</v>
      </c>
      <c r="B4" t="s">
        <v>34</v>
      </c>
      <c r="C4" t="s">
        <v>13</v>
      </c>
      <c r="D4" t="s">
        <v>15</v>
      </c>
      <c r="E4">
        <v>476</v>
      </c>
      <c r="F4">
        <v>343</v>
      </c>
      <c r="G4">
        <v>458</v>
      </c>
      <c r="H4">
        <f t="shared" si="0"/>
        <v>115</v>
      </c>
      <c r="I4">
        <v>0.68347919999999995</v>
      </c>
      <c r="J4">
        <v>0.75538810000000001</v>
      </c>
      <c r="K4">
        <f t="shared" si="1"/>
        <v>7.1908900000000049</v>
      </c>
      <c r="L4">
        <v>0.2172317</v>
      </c>
      <c r="M4">
        <v>0.19317019999999999</v>
      </c>
      <c r="N4">
        <f t="shared" si="2"/>
        <v>11.076422087568261</v>
      </c>
      <c r="O4">
        <v>0.90398219999999996</v>
      </c>
      <c r="P4">
        <v>6.320547E-2</v>
      </c>
      <c r="Q4">
        <v>1.0013529999999999</v>
      </c>
      <c r="R4">
        <v>4.3107670000000001E-2</v>
      </c>
      <c r="S4">
        <f t="shared" si="3"/>
        <v>31.797564356376117</v>
      </c>
      <c r="T4" t="s">
        <v>51</v>
      </c>
      <c r="U4" t="s">
        <v>51</v>
      </c>
    </row>
    <row r="5" spans="1:21" s="3" customFormat="1" x14ac:dyDescent="0.3">
      <c r="A5" s="3" t="s">
        <v>4</v>
      </c>
      <c r="B5" s="3" t="s">
        <v>34</v>
      </c>
      <c r="C5" s="3" t="s">
        <v>12</v>
      </c>
      <c r="D5" s="3" t="s">
        <v>14</v>
      </c>
      <c r="E5" s="3">
        <v>97</v>
      </c>
      <c r="F5" s="3">
        <v>133</v>
      </c>
      <c r="G5" s="3">
        <v>177</v>
      </c>
      <c r="H5" s="3">
        <f>G5-F5</f>
        <v>44</v>
      </c>
      <c r="I5" s="3">
        <v>0.58479369999999997</v>
      </c>
      <c r="J5" s="3">
        <v>0.62979830000000003</v>
      </c>
      <c r="K5" s="3">
        <f>(J5-I5)*100</f>
        <v>4.5004600000000057</v>
      </c>
      <c r="L5" s="3">
        <v>0.2504905</v>
      </c>
      <c r="M5" s="3">
        <v>0.2284872</v>
      </c>
      <c r="N5" s="3">
        <f>100-M5/L5*100</f>
        <v>8.7840856240056979</v>
      </c>
      <c r="O5" s="3">
        <v>0.86286890000000005</v>
      </c>
      <c r="P5" s="3">
        <v>0.1093165</v>
      </c>
      <c r="Q5" s="3">
        <v>0.95006789999999997</v>
      </c>
      <c r="R5" s="3">
        <v>7.6748919999999998E-2</v>
      </c>
      <c r="S5" s="3">
        <f>(1-R5/P5)*100</f>
        <v>29.792007610927907</v>
      </c>
      <c r="T5" s="3" t="s">
        <v>51</v>
      </c>
      <c r="U5" s="3" t="s">
        <v>51</v>
      </c>
    </row>
    <row r="6" spans="1:21" s="3" customFormat="1" x14ac:dyDescent="0.3">
      <c r="A6" s="3" t="s">
        <v>5</v>
      </c>
      <c r="B6" s="3" t="s">
        <v>34</v>
      </c>
      <c r="C6" s="3" t="s">
        <v>12</v>
      </c>
      <c r="D6" s="3" t="s">
        <v>15</v>
      </c>
      <c r="E6" s="3">
        <v>178</v>
      </c>
      <c r="F6" s="3">
        <v>234</v>
      </c>
      <c r="G6" s="3">
        <v>254</v>
      </c>
      <c r="H6" s="3">
        <f>G6-F6</f>
        <v>20</v>
      </c>
      <c r="I6" s="3">
        <v>0.60705189999999998</v>
      </c>
      <c r="J6" s="3">
        <v>0.63391580000000003</v>
      </c>
      <c r="K6" s="3">
        <f>(J6-I6)*100</f>
        <v>2.6863900000000052</v>
      </c>
      <c r="L6" s="3">
        <v>0.2389471</v>
      </c>
      <c r="M6" s="3">
        <v>0.23126749999999999</v>
      </c>
      <c r="N6" s="3">
        <f>100-M6/L6*100</f>
        <v>3.2139331257839103</v>
      </c>
      <c r="O6" s="3">
        <v>0.96113079999999995</v>
      </c>
      <c r="P6" s="3">
        <v>7.8510499999999997E-2</v>
      </c>
      <c r="Q6" s="3">
        <v>0.97329659999999996</v>
      </c>
      <c r="R6" s="3">
        <v>7.6419570000000006E-2</v>
      </c>
      <c r="S6" s="3">
        <f>(1-R6/P6)*100</f>
        <v>2.6632488648015151</v>
      </c>
      <c r="T6" s="3" t="s">
        <v>51</v>
      </c>
      <c r="U6" s="3" t="s">
        <v>51</v>
      </c>
    </row>
    <row r="7" spans="1:21" s="3" customFormat="1" x14ac:dyDescent="0.3">
      <c r="A7" s="3" t="s">
        <v>6</v>
      </c>
      <c r="B7" s="3" t="s">
        <v>34</v>
      </c>
      <c r="C7" s="3" t="s">
        <v>19</v>
      </c>
      <c r="D7" s="3" t="s">
        <v>16</v>
      </c>
      <c r="E7" s="3">
        <v>107</v>
      </c>
      <c r="F7" s="3">
        <v>214</v>
      </c>
      <c r="G7" s="3">
        <v>239</v>
      </c>
      <c r="H7" s="3">
        <f t="shared" ref="H7:H8" si="4">G7-F7</f>
        <v>25</v>
      </c>
      <c r="I7" s="3">
        <v>0.62535689999999999</v>
      </c>
      <c r="J7" s="3">
        <v>0.61375299999999999</v>
      </c>
      <c r="K7" s="3">
        <f>(J7-I7)*100</f>
        <v>-1.16039</v>
      </c>
      <c r="L7" s="3">
        <v>0.23728469999999999</v>
      </c>
      <c r="M7" s="3">
        <v>0.23640610000000001</v>
      </c>
      <c r="N7" s="3">
        <f>100-M7/L7*100</f>
        <v>0.37027250387401978</v>
      </c>
      <c r="O7" s="3">
        <v>0.88307670000000005</v>
      </c>
      <c r="P7" s="3">
        <v>9.8725610000000005E-2</v>
      </c>
      <c r="Q7" s="3">
        <v>0.97352870000000002</v>
      </c>
      <c r="R7" s="3">
        <v>8.0348050000000004E-2</v>
      </c>
      <c r="S7" s="3">
        <f>(1-R7/P7)*100</f>
        <v>18.614784958026597</v>
      </c>
      <c r="T7" s="3" t="s">
        <v>51</v>
      </c>
      <c r="U7" s="3" t="s">
        <v>51</v>
      </c>
    </row>
    <row r="8" spans="1:21" s="3" customFormat="1" x14ac:dyDescent="0.3">
      <c r="A8" s="3" t="s">
        <v>7</v>
      </c>
      <c r="B8" s="3" t="s">
        <v>34</v>
      </c>
      <c r="C8" s="3" t="s">
        <v>19</v>
      </c>
      <c r="D8" s="3" t="s">
        <v>20</v>
      </c>
      <c r="E8" s="3">
        <v>68</v>
      </c>
      <c r="F8" s="3">
        <v>517</v>
      </c>
      <c r="G8" s="3">
        <v>533</v>
      </c>
      <c r="H8" s="3">
        <f t="shared" si="4"/>
        <v>16</v>
      </c>
      <c r="I8" s="3">
        <v>0.5878968</v>
      </c>
      <c r="J8" s="3">
        <v>0.59103249999999996</v>
      </c>
      <c r="K8" s="3">
        <f>(J8-I8)*100</f>
        <v>0.31356999999999635</v>
      </c>
      <c r="L8" s="3">
        <v>0.23516429999999999</v>
      </c>
      <c r="M8" s="3">
        <v>0.23489679999999999</v>
      </c>
      <c r="N8" s="3">
        <f>100-M8/L8*100</f>
        <v>0.11375025886157175</v>
      </c>
      <c r="O8" s="3">
        <v>0.9475346</v>
      </c>
      <c r="P8" s="3">
        <v>6.7905480000000004E-2</v>
      </c>
      <c r="Q8" s="3">
        <v>0.95286499999999996</v>
      </c>
      <c r="R8" s="3">
        <v>6.3972169999999995E-2</v>
      </c>
      <c r="S8" s="3">
        <f>(1-R8/P8)*100</f>
        <v>5.7923307515093221</v>
      </c>
      <c r="T8" s="3" t="s">
        <v>51</v>
      </c>
      <c r="U8" s="3" t="s">
        <v>51</v>
      </c>
    </row>
    <row r="9" spans="1:21" s="3" customFormat="1" x14ac:dyDescent="0.3">
      <c r="A9" s="3" t="s">
        <v>8</v>
      </c>
      <c r="B9" s="3" t="s">
        <v>34</v>
      </c>
      <c r="C9" s="3" t="s">
        <v>13</v>
      </c>
      <c r="D9" s="3" t="s">
        <v>16</v>
      </c>
      <c r="E9" s="3">
        <v>212</v>
      </c>
      <c r="F9" s="3">
        <v>182</v>
      </c>
      <c r="G9" s="3">
        <v>234</v>
      </c>
      <c r="H9" s="3">
        <f>G9-F9</f>
        <v>52</v>
      </c>
      <c r="I9" s="3">
        <v>0.73484749999999999</v>
      </c>
      <c r="J9" s="3">
        <v>0.78627959999999997</v>
      </c>
      <c r="K9" s="3">
        <f>(J9-I9)*100</f>
        <v>5.1432099999999981</v>
      </c>
      <c r="L9" s="3">
        <v>0.1968529</v>
      </c>
      <c r="M9" s="3">
        <v>0.17315829999999999</v>
      </c>
      <c r="N9" s="3">
        <f>100-M9/L9*100</f>
        <v>12.036703548690426</v>
      </c>
      <c r="O9" s="3">
        <v>1.0621989999999999</v>
      </c>
      <c r="P9" s="3">
        <v>7.4913259999999995E-2</v>
      </c>
      <c r="Q9" s="3">
        <v>1.0474110000000001</v>
      </c>
      <c r="R9" s="3">
        <v>5.7270269999999998E-2</v>
      </c>
      <c r="S9" s="3">
        <f>(1-R9/P9)*100</f>
        <v>23.551224442775553</v>
      </c>
      <c r="T9" s="3" t="s">
        <v>51</v>
      </c>
      <c r="U9" s="3" t="s">
        <v>51</v>
      </c>
    </row>
    <row r="10" spans="1:21" s="3" customFormat="1" x14ac:dyDescent="0.3">
      <c r="A10" s="3" t="s">
        <v>9</v>
      </c>
      <c r="B10" s="3" t="s">
        <v>34</v>
      </c>
      <c r="C10" s="3" t="s">
        <v>13</v>
      </c>
      <c r="D10" s="3" t="s">
        <v>15</v>
      </c>
      <c r="E10" s="3">
        <v>315</v>
      </c>
      <c r="F10" s="3">
        <v>384</v>
      </c>
      <c r="G10" s="3">
        <v>515</v>
      </c>
      <c r="H10" s="3">
        <f>G10-F10</f>
        <v>131</v>
      </c>
      <c r="I10" s="3">
        <v>0.69937110000000002</v>
      </c>
      <c r="J10" s="3">
        <v>0.76077209999999995</v>
      </c>
      <c r="K10" s="3">
        <f>(J10-I10)*100</f>
        <v>6.1400999999999932</v>
      </c>
      <c r="L10" s="3">
        <v>0.20509669999999999</v>
      </c>
      <c r="M10" s="3">
        <v>0.17717340000000001</v>
      </c>
      <c r="N10" s="3">
        <f>100-M10/L10*100</f>
        <v>13.614699797705171</v>
      </c>
      <c r="O10" s="3">
        <v>0.95543370000000005</v>
      </c>
      <c r="P10" s="3">
        <v>5.4745259999999997E-2</v>
      </c>
      <c r="Q10" s="3">
        <v>1.002046</v>
      </c>
      <c r="R10" s="3">
        <v>3.901719E-2</v>
      </c>
      <c r="S10" s="3">
        <f>(1-R10/P10)*100</f>
        <v>28.729555764279858</v>
      </c>
      <c r="T10" s="3" t="s">
        <v>51</v>
      </c>
      <c r="U10" s="3" t="s">
        <v>51</v>
      </c>
    </row>
    <row r="11" spans="1:21" s="3" customFormat="1" x14ac:dyDescent="0.3">
      <c r="A11" s="3" t="s">
        <v>10</v>
      </c>
      <c r="B11" s="3" t="s">
        <v>34</v>
      </c>
      <c r="C11" s="3" t="s">
        <v>19</v>
      </c>
      <c r="D11" s="3" t="s">
        <v>16</v>
      </c>
      <c r="E11" s="3">
        <v>115</v>
      </c>
      <c r="F11" s="3">
        <v>692</v>
      </c>
      <c r="G11" s="3">
        <v>724</v>
      </c>
      <c r="H11" s="3">
        <f>G11-F11</f>
        <v>32</v>
      </c>
      <c r="I11" s="3">
        <v>0.60721720000000001</v>
      </c>
      <c r="J11" s="3">
        <v>0.60697140000000005</v>
      </c>
      <c r="K11" s="3">
        <f>(J11-I11)*100</f>
        <v>-2.4579999999996271E-2</v>
      </c>
      <c r="L11" s="3">
        <v>0.23288020000000001</v>
      </c>
      <c r="M11" s="3">
        <v>0.23164090000000001</v>
      </c>
      <c r="N11" s="3">
        <f>100-M11/L11*100</f>
        <v>0.53216203009101548</v>
      </c>
      <c r="O11" s="3">
        <v>0.87819219999999998</v>
      </c>
      <c r="P11" s="3">
        <v>6.2918849999999998E-2</v>
      </c>
      <c r="Q11" s="3">
        <v>0.89399019999999996</v>
      </c>
      <c r="R11" s="3">
        <v>5.9205649999999999E-2</v>
      </c>
      <c r="S11" s="3">
        <f>(1-R11/P11)*100</f>
        <v>5.9015700382317853</v>
      </c>
      <c r="T11" s="3" t="s">
        <v>51</v>
      </c>
      <c r="U11" s="3" t="s">
        <v>51</v>
      </c>
    </row>
    <row r="12" spans="1:21" s="3" customFormat="1" x14ac:dyDescent="0.3">
      <c r="A12" s="3" t="s">
        <v>11</v>
      </c>
      <c r="B12" s="3" t="s">
        <v>34</v>
      </c>
      <c r="C12" s="3" t="s">
        <v>18</v>
      </c>
      <c r="D12" s="3" t="s">
        <v>15</v>
      </c>
      <c r="E12" s="3">
        <v>216</v>
      </c>
      <c r="F12" s="3">
        <v>229</v>
      </c>
      <c r="G12" s="3">
        <v>344</v>
      </c>
      <c r="H12" s="3">
        <f t="shared" ref="H12" si="5">G12-F12</f>
        <v>115</v>
      </c>
      <c r="I12" s="3">
        <v>0.69640429999999998</v>
      </c>
      <c r="J12" s="3">
        <v>0.78810179999999996</v>
      </c>
      <c r="K12" s="3">
        <f>(J12-I12)*100</f>
        <v>9.1697499999999987</v>
      </c>
      <c r="L12" s="3">
        <v>0.2083256</v>
      </c>
      <c r="M12" s="3">
        <v>0.16464500000000001</v>
      </c>
      <c r="N12" s="3">
        <f>100-M12/L12*100</f>
        <v>20.967466312349501</v>
      </c>
      <c r="O12" s="3">
        <v>0.90862310000000002</v>
      </c>
      <c r="P12" s="3">
        <v>5.9407139999999997E-2</v>
      </c>
      <c r="Q12" s="3">
        <v>0.92450880000000002</v>
      </c>
      <c r="R12" s="3">
        <v>3.9189759999999997E-2</v>
      </c>
      <c r="S12" s="3">
        <f>(1-R12/P12)*100</f>
        <v>34.031902562553931</v>
      </c>
      <c r="T12" s="3" t="s">
        <v>50</v>
      </c>
      <c r="U12" s="3" t="s">
        <v>51</v>
      </c>
    </row>
    <row r="13" spans="1:21" x14ac:dyDescent="0.3">
      <c r="A13" t="s">
        <v>30</v>
      </c>
      <c r="B13" t="s">
        <v>35</v>
      </c>
      <c r="C13" t="s">
        <v>19</v>
      </c>
      <c r="D13" t="s">
        <v>16</v>
      </c>
      <c r="E13">
        <v>1249</v>
      </c>
      <c r="F13">
        <v>7380</v>
      </c>
      <c r="G13">
        <v>7816</v>
      </c>
      <c r="H13">
        <f>G13-F13</f>
        <v>436</v>
      </c>
      <c r="I13">
        <v>0.78970419999999997</v>
      </c>
      <c r="J13">
        <v>0.80096310000000004</v>
      </c>
      <c r="K13">
        <f>(J13-I13)*100</f>
        <v>1.1258900000000072</v>
      </c>
      <c r="L13">
        <v>0.16313079999999999</v>
      </c>
      <c r="M13">
        <v>0.1568986</v>
      </c>
      <c r="N13">
        <f>100-M13/L13*100</f>
        <v>3.8203699117517971</v>
      </c>
      <c r="O13">
        <v>1.052495</v>
      </c>
      <c r="P13">
        <v>1.040364E-2</v>
      </c>
      <c r="Q13">
        <v>1.0478080000000001</v>
      </c>
      <c r="R13">
        <v>9.4386750000000005E-3</v>
      </c>
      <c r="S13">
        <f>(1-R13/P13)*100</f>
        <v>9.275263273238977</v>
      </c>
      <c r="T13" t="s">
        <v>53</v>
      </c>
      <c r="U13" t="s">
        <v>53</v>
      </c>
    </row>
    <row r="14" spans="1:21" x14ac:dyDescent="0.3">
      <c r="A14" t="s">
        <v>31</v>
      </c>
      <c r="B14" t="s">
        <v>35</v>
      </c>
      <c r="C14" t="s">
        <v>19</v>
      </c>
      <c r="D14" t="s">
        <v>16</v>
      </c>
      <c r="E14">
        <v>2442</v>
      </c>
      <c r="F14">
        <v>7119</v>
      </c>
      <c r="G14">
        <v>7988</v>
      </c>
      <c r="H14">
        <f>G14-F14</f>
        <v>869</v>
      </c>
      <c r="I14">
        <v>0.7587161</v>
      </c>
      <c r="J14">
        <v>0.7836786</v>
      </c>
      <c r="K14">
        <f>(J14-I14)*100</f>
        <v>2.4962499999999999</v>
      </c>
      <c r="L14">
        <v>0.17699909999999999</v>
      </c>
      <c r="M14">
        <v>0.16376769999999999</v>
      </c>
      <c r="N14">
        <f>100-M14/L14*100</f>
        <v>7.4754052421735508</v>
      </c>
      <c r="O14">
        <v>1.0411680000000001</v>
      </c>
      <c r="P14">
        <v>9.8582940000000001E-3</v>
      </c>
      <c r="Q14">
        <v>1.039134</v>
      </c>
      <c r="R14">
        <v>8.3689669999999997E-3</v>
      </c>
      <c r="S14">
        <f>(1-R14/P14)*100</f>
        <v>15.107350216984806</v>
      </c>
      <c r="T14" t="s">
        <v>53</v>
      </c>
      <c r="U14" t="s">
        <v>53</v>
      </c>
    </row>
    <row r="15" spans="1:21" x14ac:dyDescent="0.3">
      <c r="A15" t="s">
        <v>32</v>
      </c>
      <c r="B15" t="s">
        <v>35</v>
      </c>
      <c r="C15" t="s">
        <v>19</v>
      </c>
      <c r="D15" t="s">
        <v>16</v>
      </c>
      <c r="E15">
        <v>1506</v>
      </c>
      <c r="F15">
        <v>5443</v>
      </c>
      <c r="G15">
        <v>5821</v>
      </c>
      <c r="H15">
        <f>G15-F15</f>
        <v>378</v>
      </c>
      <c r="I15">
        <v>0.74708799999999997</v>
      </c>
      <c r="J15">
        <v>0.76261619999999997</v>
      </c>
      <c r="K15">
        <f>(J15-I15)*100</f>
        <v>1.5528199999999992</v>
      </c>
      <c r="L15">
        <v>0.18519099999999999</v>
      </c>
      <c r="M15">
        <v>0.17788029999999999</v>
      </c>
      <c r="N15">
        <f>100-M15/L15*100</f>
        <v>3.9476540436630358</v>
      </c>
      <c r="O15">
        <v>0.93890620000000002</v>
      </c>
      <c r="P15">
        <v>1.29981E-2</v>
      </c>
      <c r="Q15">
        <v>0.94698309999999997</v>
      </c>
      <c r="R15">
        <v>1.1680879999999999E-2</v>
      </c>
      <c r="S15">
        <f>(1-R15/P15)*100</f>
        <v>10.133942653157002</v>
      </c>
      <c r="T15" t="s">
        <v>52</v>
      </c>
      <c r="U15" t="s">
        <v>52</v>
      </c>
    </row>
    <row r="16" spans="1:21" x14ac:dyDescent="0.3">
      <c r="A16" s="1" t="s">
        <v>36</v>
      </c>
      <c r="B16" t="s">
        <v>35</v>
      </c>
      <c r="C16" s="1" t="s">
        <v>19</v>
      </c>
      <c r="D16" s="1" t="s">
        <v>16</v>
      </c>
      <c r="E16" s="1">
        <v>190</v>
      </c>
      <c r="F16" s="1">
        <v>1208</v>
      </c>
      <c r="G16" s="1">
        <v>1286</v>
      </c>
      <c r="H16" s="1">
        <v>78</v>
      </c>
      <c r="I16">
        <v>0.77879480000000001</v>
      </c>
      <c r="J16">
        <v>0.7900665</v>
      </c>
      <c r="K16">
        <f>(J16-I16)*100</f>
        <v>1.1271699999999996</v>
      </c>
      <c r="L16">
        <v>0.17059079999999999</v>
      </c>
      <c r="M16">
        <v>0.16444130000000001</v>
      </c>
      <c r="N16">
        <f>100-M16/L16*100</f>
        <v>3.604825113663793</v>
      </c>
      <c r="O16">
        <v>0.92512970000000005</v>
      </c>
      <c r="P16">
        <v>2.694624E-2</v>
      </c>
      <c r="Q16">
        <v>0.93321679999999996</v>
      </c>
      <c r="R16">
        <v>2.469228E-2</v>
      </c>
      <c r="S16">
        <f>(1-R16/P16)*100</f>
        <v>8.3646549574263425</v>
      </c>
      <c r="T16" t="s">
        <v>50</v>
      </c>
      <c r="U16" t="s">
        <v>50</v>
      </c>
    </row>
    <row r="17" spans="1:24" x14ac:dyDescent="0.3">
      <c r="A17" s="1" t="s">
        <v>37</v>
      </c>
      <c r="B17" t="s">
        <v>35</v>
      </c>
      <c r="C17" s="1" t="s">
        <v>19</v>
      </c>
      <c r="D17" s="1" t="s">
        <v>16</v>
      </c>
      <c r="E17" s="1">
        <v>612</v>
      </c>
      <c r="F17" s="1">
        <v>3549</v>
      </c>
      <c r="G17" s="1">
        <v>3730</v>
      </c>
      <c r="H17" s="1">
        <v>181</v>
      </c>
      <c r="I17" s="1">
        <v>0.71989420000000004</v>
      </c>
      <c r="J17" s="1">
        <v>0.73191249999999997</v>
      </c>
      <c r="K17">
        <f>(J17-I17)*100</f>
        <v>1.2018299999999926</v>
      </c>
      <c r="L17" s="1">
        <v>0.1993229</v>
      </c>
      <c r="M17">
        <v>0.19380990000000001</v>
      </c>
      <c r="N17">
        <f>100-M17/L17*100</f>
        <v>2.765863832003248</v>
      </c>
      <c r="O17" s="1">
        <v>0.95924640000000005</v>
      </c>
      <c r="P17" s="1">
        <v>1.383731E-2</v>
      </c>
      <c r="Q17" s="1">
        <v>0.96094469999999998</v>
      </c>
      <c r="R17">
        <v>1.347844E-2</v>
      </c>
      <c r="S17">
        <f>(1-R17/P17)*100</f>
        <v>2.5934954120418019</v>
      </c>
      <c r="T17" t="s">
        <v>50</v>
      </c>
      <c r="U17" t="s">
        <v>50</v>
      </c>
      <c r="V17" s="1"/>
      <c r="W17" s="1"/>
      <c r="X17" s="1"/>
    </row>
    <row r="18" spans="1:24" x14ac:dyDescent="0.3">
      <c r="A18" s="2" t="s">
        <v>38</v>
      </c>
      <c r="B18" t="s">
        <v>35</v>
      </c>
      <c r="C18" s="1" t="s">
        <v>19</v>
      </c>
      <c r="D18" s="1" t="s">
        <v>16</v>
      </c>
      <c r="E18" s="1">
        <v>1142</v>
      </c>
      <c r="F18" s="1">
        <v>3200</v>
      </c>
      <c r="G18" s="1">
        <v>3576</v>
      </c>
      <c r="H18" s="1">
        <v>376</v>
      </c>
      <c r="I18" s="1">
        <v>0.75590139999999995</v>
      </c>
      <c r="J18" s="1">
        <v>0.7811283</v>
      </c>
      <c r="K18">
        <f>(J18-I18)*100</f>
        <v>2.5226900000000052</v>
      </c>
      <c r="L18" s="1">
        <v>0.18036849999999999</v>
      </c>
      <c r="M18">
        <v>0.16774890000000001</v>
      </c>
      <c r="N18">
        <f>100-M18/L18*100</f>
        <v>6.9965653647948329</v>
      </c>
      <c r="O18" s="1">
        <v>0.9373705</v>
      </c>
      <c r="P18">
        <v>1.7386869999999999E-2</v>
      </c>
      <c r="Q18">
        <v>0.94057650000000004</v>
      </c>
      <c r="R18">
        <v>1.4810800000000001E-2</v>
      </c>
      <c r="S18">
        <f>(1-R18/P18)*100</f>
        <v>14.816180255560651</v>
      </c>
      <c r="T18" t="s">
        <v>50</v>
      </c>
      <c r="U18" t="s">
        <v>50</v>
      </c>
      <c r="V18" s="1"/>
    </row>
    <row r="19" spans="1:24" x14ac:dyDescent="0.3">
      <c r="A19" s="1" t="s">
        <v>39</v>
      </c>
      <c r="B19" t="s">
        <v>35</v>
      </c>
      <c r="C19" s="1" t="s">
        <v>19</v>
      </c>
      <c r="D19" s="1" t="s">
        <v>16</v>
      </c>
      <c r="E19" s="1">
        <v>1163</v>
      </c>
      <c r="F19" s="1">
        <v>2298</v>
      </c>
      <c r="G19" s="1">
        <v>2638</v>
      </c>
      <c r="H19" s="1">
        <v>340</v>
      </c>
      <c r="I19" s="1">
        <v>0.76776960000000005</v>
      </c>
      <c r="J19" s="1">
        <v>0.7965856</v>
      </c>
      <c r="K19">
        <f>(J19-I19)*100</f>
        <v>2.8815999999999953</v>
      </c>
      <c r="L19" s="1">
        <v>0.17546120000000001</v>
      </c>
      <c r="M19">
        <v>0.16080559999999999</v>
      </c>
      <c r="N19">
        <f>100-M19/L19*100</f>
        <v>8.3526158489740254</v>
      </c>
      <c r="O19" s="1">
        <v>0.96586399999999994</v>
      </c>
      <c r="P19">
        <v>1.675977E-2</v>
      </c>
      <c r="Q19" s="1">
        <v>0.97937399999999997</v>
      </c>
      <c r="R19">
        <v>1.384965E-2</v>
      </c>
      <c r="S19">
        <f>(1-R19/P19)*100</f>
        <v>17.363722771851887</v>
      </c>
      <c r="T19" t="s">
        <v>50</v>
      </c>
      <c r="U19" t="s">
        <v>54</v>
      </c>
      <c r="V19" s="1"/>
      <c r="X19" s="1"/>
    </row>
    <row r="20" spans="1:24" x14ac:dyDescent="0.3">
      <c r="A20" s="1" t="s">
        <v>40</v>
      </c>
      <c r="B20" t="s">
        <v>35</v>
      </c>
      <c r="C20" s="1" t="s">
        <v>19</v>
      </c>
      <c r="D20" s="1" t="s">
        <v>16</v>
      </c>
      <c r="E20" s="1">
        <v>196</v>
      </c>
      <c r="F20" s="1">
        <v>3284</v>
      </c>
      <c r="G20" s="1">
        <v>3326</v>
      </c>
      <c r="H20">
        <f t="shared" ref="H20" si="6">G20-F20</f>
        <v>42</v>
      </c>
      <c r="I20" s="1">
        <v>0.66985039999999996</v>
      </c>
      <c r="J20" s="1">
        <v>0.6737301</v>
      </c>
      <c r="K20">
        <f>(J20-I20)*100</f>
        <v>0.38797000000000414</v>
      </c>
      <c r="L20" s="1">
        <v>0.2173803</v>
      </c>
      <c r="M20">
        <v>0.21577470000000001</v>
      </c>
      <c r="N20">
        <f>100-M20/L20*100</f>
        <v>0.73861338860972126</v>
      </c>
      <c r="O20" s="1">
        <v>0.94460789999999994</v>
      </c>
      <c r="P20">
        <v>1.6693639999999999E-2</v>
      </c>
      <c r="Q20" s="1">
        <v>0.94707989999999997</v>
      </c>
      <c r="R20">
        <v>1.6828119999999998E-2</v>
      </c>
      <c r="S20">
        <f>(1-R20/P20)*100</f>
        <v>-0.80557625538828503</v>
      </c>
      <c r="T20" t="s">
        <v>50</v>
      </c>
      <c r="U20" t="s">
        <v>50</v>
      </c>
      <c r="V20" s="1"/>
      <c r="X20" s="1"/>
    </row>
    <row r="55" spans="2:12" x14ac:dyDescent="0.3">
      <c r="B55" s="1"/>
      <c r="H55" s="1"/>
      <c r="I55" s="1"/>
      <c r="J55" s="1"/>
      <c r="K55" s="1"/>
      <c r="L5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Duijst, L. (Levi)</dc:creator>
  <cp:lastModifiedBy>Levi Duijst</cp:lastModifiedBy>
  <dcterms:created xsi:type="dcterms:W3CDTF">2024-05-02T14:22:23Z</dcterms:created>
  <dcterms:modified xsi:type="dcterms:W3CDTF">2024-07-20T16:41:42Z</dcterms:modified>
</cp:coreProperties>
</file>