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Codes\8. Machine Learning Supervised Learning (Linger Regression)\Excel VBA\"/>
    </mc:Choice>
  </mc:AlternateContent>
  <bookViews>
    <workbookView xWindow="0" yWindow="0" windowWidth="20490" windowHeight="7620"/>
  </bookViews>
  <sheets>
    <sheet name="StudentMarks" sheetId="1" r:id="rId1"/>
  </sheets>
  <calcPr calcId="0"/>
</workbook>
</file>

<file path=xl/calcChain.xml><?xml version="1.0" encoding="utf-8"?>
<calcChain xmlns="http://schemas.openxmlformats.org/spreadsheetml/2006/main">
  <c r="K14" i="1" l="1"/>
  <c r="K1" i="1"/>
  <c r="B27" i="1"/>
  <c r="A27" i="1"/>
  <c r="C3" i="1" s="1"/>
  <c r="C22" i="1" l="1"/>
  <c r="F22" i="1" s="1"/>
  <c r="C14" i="1"/>
  <c r="C6" i="1"/>
  <c r="F6" i="1" s="1"/>
  <c r="C20" i="1"/>
  <c r="F20" i="1" s="1"/>
  <c r="C12" i="1"/>
  <c r="F12" i="1" s="1"/>
  <c r="C4" i="1"/>
  <c r="F4" i="1" s="1"/>
  <c r="C26" i="1"/>
  <c r="F26" i="1" s="1"/>
  <c r="C18" i="1"/>
  <c r="F18" i="1" s="1"/>
  <c r="C10" i="1"/>
  <c r="F10" i="1" s="1"/>
  <c r="C24" i="1"/>
  <c r="F24" i="1" s="1"/>
  <c r="C16" i="1"/>
  <c r="F16" i="1" s="1"/>
  <c r="C8" i="1"/>
  <c r="F8" i="1" s="1"/>
  <c r="F3" i="1"/>
  <c r="F14" i="1"/>
  <c r="D2" i="1"/>
  <c r="G2" i="1" s="1"/>
  <c r="D23" i="1"/>
  <c r="G23" i="1" s="1"/>
  <c r="D19" i="1"/>
  <c r="G19" i="1" s="1"/>
  <c r="D15" i="1"/>
  <c r="G15" i="1" s="1"/>
  <c r="D11" i="1"/>
  <c r="G11" i="1" s="1"/>
  <c r="D7" i="1"/>
  <c r="G7" i="1" s="1"/>
  <c r="D3" i="1"/>
  <c r="G3" i="1" s="1"/>
  <c r="C2" i="1"/>
  <c r="C25" i="1"/>
  <c r="C23" i="1"/>
  <c r="C21" i="1"/>
  <c r="C19" i="1"/>
  <c r="C17" i="1"/>
  <c r="C15" i="1"/>
  <c r="C13" i="1"/>
  <c r="C11" i="1"/>
  <c r="C9" i="1"/>
  <c r="C7" i="1"/>
  <c r="C5" i="1"/>
  <c r="D25" i="1"/>
  <c r="G25" i="1" s="1"/>
  <c r="D21" i="1"/>
  <c r="G21" i="1" s="1"/>
  <c r="D17" i="1"/>
  <c r="G17" i="1" s="1"/>
  <c r="D13" i="1"/>
  <c r="G13" i="1" s="1"/>
  <c r="D9" i="1"/>
  <c r="G9" i="1" s="1"/>
  <c r="D5" i="1"/>
  <c r="G5" i="1" s="1"/>
  <c r="D26" i="1"/>
  <c r="G26" i="1" s="1"/>
  <c r="D24" i="1"/>
  <c r="G24" i="1" s="1"/>
  <c r="D22" i="1"/>
  <c r="G22" i="1" s="1"/>
  <c r="D20" i="1"/>
  <c r="G20" i="1" s="1"/>
  <c r="D18" i="1"/>
  <c r="G18" i="1" s="1"/>
  <c r="D16" i="1"/>
  <c r="G16" i="1" s="1"/>
  <c r="D14" i="1"/>
  <c r="G14" i="1" s="1"/>
  <c r="D12" i="1"/>
  <c r="G12" i="1" s="1"/>
  <c r="D10" i="1"/>
  <c r="G10" i="1" s="1"/>
  <c r="D8" i="1"/>
  <c r="G8" i="1" s="1"/>
  <c r="D6" i="1"/>
  <c r="G6" i="1" s="1"/>
  <c r="D4" i="1"/>
  <c r="G4" i="1" s="1"/>
  <c r="E10" i="1" l="1"/>
  <c r="E18" i="1"/>
  <c r="E26" i="1"/>
  <c r="E22" i="1"/>
  <c r="E16" i="1"/>
  <c r="F9" i="1"/>
  <c r="E9" i="1"/>
  <c r="E25" i="1"/>
  <c r="F25" i="1"/>
  <c r="F2" i="1"/>
  <c r="E2" i="1"/>
  <c r="E14" i="1"/>
  <c r="F19" i="1"/>
  <c r="E19" i="1"/>
  <c r="F5" i="1"/>
  <c r="E5" i="1"/>
  <c r="E13" i="1"/>
  <c r="F13" i="1"/>
  <c r="E21" i="1"/>
  <c r="F21" i="1"/>
  <c r="E24" i="1"/>
  <c r="E8" i="1"/>
  <c r="G27" i="1"/>
  <c r="K5" i="1" s="1"/>
  <c r="E3" i="1"/>
  <c r="E17" i="1"/>
  <c r="F17" i="1"/>
  <c r="F11" i="1"/>
  <c r="E11" i="1"/>
  <c r="E12" i="1"/>
  <c r="E6" i="1"/>
  <c r="F7" i="1"/>
  <c r="E7" i="1"/>
  <c r="F15" i="1"/>
  <c r="E15" i="1"/>
  <c r="F23" i="1"/>
  <c r="E23" i="1"/>
  <c r="E20" i="1"/>
  <c r="E4" i="1"/>
  <c r="E27" i="1" l="1"/>
  <c r="F27" i="1"/>
  <c r="K7" i="1" s="1"/>
  <c r="K3" i="1" l="1"/>
  <c r="K9" i="1" s="1"/>
  <c r="K16" i="1" s="1"/>
  <c r="K24" i="1" l="1"/>
  <c r="K20" i="1"/>
  <c r="K23" i="1"/>
  <c r="K22" i="1"/>
  <c r="K21" i="1"/>
</calcChain>
</file>

<file path=xl/sharedStrings.xml><?xml version="1.0" encoding="utf-8"?>
<sst xmlns="http://schemas.openxmlformats.org/spreadsheetml/2006/main" count="23" uniqueCount="17">
  <si>
    <t>Hours</t>
  </si>
  <si>
    <t>Scores</t>
  </si>
  <si>
    <t>Average</t>
  </si>
  <si>
    <t>(X-average(X))</t>
  </si>
  <si>
    <t>(Y-average(Y))</t>
  </si>
  <si>
    <t>(X-average(X)) x (Y-average(Y))</t>
  </si>
  <si>
    <t>(X-average(X)) Square</t>
  </si>
  <si>
    <t>(Y-average(Y)) Square</t>
  </si>
  <si>
    <t>Total</t>
  </si>
  <si>
    <t>Slope</t>
  </si>
  <si>
    <t>Intercept</t>
  </si>
  <si>
    <t xml:space="preserve">r = </t>
  </si>
  <si>
    <t>L =</t>
  </si>
  <si>
    <t>Sy =</t>
  </si>
  <si>
    <t>Sx =</t>
  </si>
  <si>
    <t>a =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</si>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</sst>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Marks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61198600174977"/>
                  <c:y val="3.46391076115485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StudentMarks!$A$2:$A$26</c:f>
              <c:numCache>
                <c:formatCode>0.0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StudentMarks!$B$2:$B$26</c:f>
              <c:numCache>
                <c:formatCode>0.0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5-46A6-A8F2-DF6B70F17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67040"/>
        <c:axId val="968267456"/>
      </c:scatterChart>
      <c:valAx>
        <c:axId val="96826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67456"/>
        <c:crosses val="autoZero"/>
        <c:crossBetween val="midCat"/>
      </c:valAx>
      <c:valAx>
        <c:axId val="9682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313765</xdr:colOff>
      <xdr:row>3</xdr:row>
      <xdr:rowOff>112059</xdr:rowOff>
    </xdr:from>
    <xdr:to>
      <xdr:col>19</xdr:col>
      <xdr:colOff>44824</xdr:colOff>
      <xdr:row>17</xdr:row>
      <xdr:rowOff>188259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5" zoomScaleNormal="85" workbookViewId="0">
      <selection activeCell="J5" sqref="J5"/>
    </sheetView>
  </sheetViews>
  <sheetFormatPr defaultRowHeight="15" x14ac:dyDescent="0.25"/>
  <cols>
    <col min="3" max="3" width="14" bestFit="1" customWidth="1"/>
    <col min="4" max="4" width="13.7109375" bestFit="1" customWidth="1"/>
    <col min="5" max="5" width="28.85546875" bestFit="1" customWidth="1"/>
    <col min="6" max="6" width="20.7109375" bestFit="1" customWidth="1"/>
    <col min="7" max="7" width="20.42578125" bestFit="1" customWidth="1"/>
    <col min="9" max="9" width="9.4257812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J1" t="s">
        <v>9</v>
      </c>
      <c r="K1">
        <f>SLOPE(B2:B26,A2:A26)</f>
        <v>9.7758033907874751</v>
      </c>
    </row>
    <row r="2" spans="1:11" x14ac:dyDescent="0.25">
      <c r="A2" s="1">
        <v>2.5</v>
      </c>
      <c r="B2" s="1">
        <v>21</v>
      </c>
      <c r="C2" s="1">
        <f>A2-$A$27</f>
        <v>-2.5119999999999996</v>
      </c>
      <c r="D2" s="1">
        <f>B2-$B$27</f>
        <v>-30.479999999999997</v>
      </c>
      <c r="E2" s="1">
        <f>C2*D2</f>
        <v>76.565759999999983</v>
      </c>
      <c r="F2" s="1">
        <f>C2*C2</f>
        <v>6.3101439999999975</v>
      </c>
      <c r="G2" s="1">
        <f>D2*D2</f>
        <v>929.03039999999976</v>
      </c>
    </row>
    <row r="3" spans="1:11" x14ac:dyDescent="0.25">
      <c r="A3" s="1">
        <v>5.0999999999999996</v>
      </c>
      <c r="B3" s="1">
        <v>47</v>
      </c>
      <c r="C3" s="1">
        <f t="shared" ref="C3:C26" si="0">A3-$A$27</f>
        <v>8.8000000000000078E-2</v>
      </c>
      <c r="D3" s="1">
        <f t="shared" ref="D3:D26" si="1">B3-$B$27</f>
        <v>-4.4799999999999969</v>
      </c>
      <c r="E3" s="1">
        <f t="shared" ref="E3:E26" si="2">C3*D3</f>
        <v>-0.39424000000000009</v>
      </c>
      <c r="F3" s="1">
        <f t="shared" ref="F3:F26" si="3">C3*C3</f>
        <v>7.7440000000000139E-3</v>
      </c>
      <c r="G3" s="1">
        <f t="shared" ref="G3:G26" si="4">D3*D3</f>
        <v>20.070399999999971</v>
      </c>
      <c r="J3" t="s">
        <v>11</v>
      </c>
      <c r="K3" s="3">
        <f>E27/SQRT((F27*G27))</f>
        <v>0.97619065602208877</v>
      </c>
    </row>
    <row r="4" spans="1:11" x14ac:dyDescent="0.25">
      <c r="A4" s="1">
        <v>3.2</v>
      </c>
      <c r="B4" s="1">
        <v>27</v>
      </c>
      <c r="C4" s="1">
        <f t="shared" si="0"/>
        <v>-1.8119999999999994</v>
      </c>
      <c r="D4" s="1">
        <f t="shared" si="1"/>
        <v>-24.479999999999997</v>
      </c>
      <c r="E4" s="1">
        <f t="shared" si="2"/>
        <v>44.357759999999978</v>
      </c>
      <c r="F4" s="1">
        <f t="shared" si="3"/>
        <v>3.2833439999999978</v>
      </c>
      <c r="G4" s="1">
        <f t="shared" si="4"/>
        <v>599.27039999999988</v>
      </c>
    </row>
    <row r="5" spans="1:11" x14ac:dyDescent="0.25">
      <c r="A5" s="1">
        <v>8.5</v>
      </c>
      <c r="B5" s="1">
        <v>75</v>
      </c>
      <c r="C5" s="1">
        <f t="shared" si="0"/>
        <v>3.4880000000000004</v>
      </c>
      <c r="D5" s="1">
        <f t="shared" si="1"/>
        <v>23.520000000000003</v>
      </c>
      <c r="E5" s="1">
        <f t="shared" si="2"/>
        <v>82.03776000000002</v>
      </c>
      <c r="F5" s="1">
        <f t="shared" si="3"/>
        <v>12.166144000000003</v>
      </c>
      <c r="G5" s="1">
        <f t="shared" si="4"/>
        <v>553.19040000000018</v>
      </c>
      <c r="J5" t="s">
        <v>13</v>
      </c>
      <c r="K5">
        <f>SQRT(G27/COUNT(B2:B25))</f>
        <v>25.28688724747802</v>
      </c>
    </row>
    <row r="6" spans="1:11" x14ac:dyDescent="0.25">
      <c r="A6" s="1">
        <v>3.5</v>
      </c>
      <c r="B6" s="1">
        <v>30</v>
      </c>
      <c r="C6" s="1">
        <f t="shared" si="0"/>
        <v>-1.5119999999999996</v>
      </c>
      <c r="D6" s="1">
        <f t="shared" si="1"/>
        <v>-21.479999999999997</v>
      </c>
      <c r="E6" s="1">
        <f t="shared" si="2"/>
        <v>32.477759999999989</v>
      </c>
      <c r="F6" s="1">
        <f t="shared" si="3"/>
        <v>2.2861439999999988</v>
      </c>
      <c r="G6" s="1">
        <f t="shared" si="4"/>
        <v>461.39039999999989</v>
      </c>
    </row>
    <row r="7" spans="1:11" x14ac:dyDescent="0.25">
      <c r="A7" s="1">
        <v>1.5</v>
      </c>
      <c r="B7" s="1">
        <v>20</v>
      </c>
      <c r="C7" s="1">
        <f t="shared" si="0"/>
        <v>-3.5119999999999996</v>
      </c>
      <c r="D7" s="1">
        <f t="shared" si="1"/>
        <v>-31.479999999999997</v>
      </c>
      <c r="E7" s="1">
        <f t="shared" si="2"/>
        <v>110.55775999999997</v>
      </c>
      <c r="F7" s="1">
        <f t="shared" si="3"/>
        <v>12.334143999999997</v>
      </c>
      <c r="G7" s="1">
        <f t="shared" si="4"/>
        <v>990.99039999999979</v>
      </c>
      <c r="J7" t="s">
        <v>14</v>
      </c>
      <c r="K7">
        <f>SQRT(F27/COUNT(A2:A25))</f>
        <v>2.5250940576540906</v>
      </c>
    </row>
    <row r="8" spans="1:11" x14ac:dyDescent="0.25">
      <c r="A8" s="1">
        <v>9.1999999999999993</v>
      </c>
      <c r="B8" s="1">
        <v>88</v>
      </c>
      <c r="C8" s="1">
        <f t="shared" si="0"/>
        <v>4.1879999999999997</v>
      </c>
      <c r="D8" s="1">
        <f t="shared" si="1"/>
        <v>36.520000000000003</v>
      </c>
      <c r="E8" s="1">
        <f t="shared" si="2"/>
        <v>152.94576000000001</v>
      </c>
      <c r="F8" s="1">
        <f t="shared" si="3"/>
        <v>17.539343999999996</v>
      </c>
      <c r="G8" s="1">
        <f t="shared" si="4"/>
        <v>1333.7104000000002</v>
      </c>
    </row>
    <row r="9" spans="1:11" x14ac:dyDescent="0.25">
      <c r="A9" s="1">
        <v>5.5</v>
      </c>
      <c r="B9" s="1">
        <v>60</v>
      </c>
      <c r="C9" s="1">
        <f t="shared" si="0"/>
        <v>0.48800000000000043</v>
      </c>
      <c r="D9" s="1">
        <f t="shared" si="1"/>
        <v>8.5200000000000031</v>
      </c>
      <c r="E9" s="1">
        <f t="shared" si="2"/>
        <v>4.157760000000005</v>
      </c>
      <c r="F9" s="1">
        <f t="shared" si="3"/>
        <v>0.23814400000000041</v>
      </c>
      <c r="G9" s="1">
        <f t="shared" si="4"/>
        <v>72.590400000000059</v>
      </c>
      <c r="I9" t="s">
        <v>9</v>
      </c>
      <c r="J9" t="s">
        <v>12</v>
      </c>
      <c r="K9">
        <f>K3*(K5/K7)</f>
        <v>9.7758033907874733</v>
      </c>
    </row>
    <row r="10" spans="1:11" x14ac:dyDescent="0.25">
      <c r="A10" s="1">
        <v>8.3000000000000007</v>
      </c>
      <c r="B10" s="1">
        <v>81</v>
      </c>
      <c r="C10" s="1">
        <f t="shared" si="0"/>
        <v>3.2880000000000011</v>
      </c>
      <c r="D10" s="1">
        <f t="shared" si="1"/>
        <v>29.520000000000003</v>
      </c>
      <c r="E10" s="1">
        <f t="shared" si="2"/>
        <v>97.061760000000049</v>
      </c>
      <c r="F10" s="1">
        <f t="shared" si="3"/>
        <v>10.810944000000008</v>
      </c>
      <c r="G10" s="1">
        <f t="shared" si="4"/>
        <v>871.43040000000019</v>
      </c>
    </row>
    <row r="11" spans="1:11" x14ac:dyDescent="0.25">
      <c r="A11" s="1">
        <v>2.7</v>
      </c>
      <c r="B11" s="1">
        <v>25</v>
      </c>
      <c r="C11" s="1">
        <f t="shared" si="0"/>
        <v>-2.3119999999999994</v>
      </c>
      <c r="D11" s="1">
        <f t="shared" si="1"/>
        <v>-26.479999999999997</v>
      </c>
      <c r="E11" s="1">
        <f t="shared" si="2"/>
        <v>61.221759999999975</v>
      </c>
      <c r="F11" s="1">
        <f t="shared" si="3"/>
        <v>5.3453439999999972</v>
      </c>
      <c r="G11" s="1">
        <f t="shared" si="4"/>
        <v>701.19039999999984</v>
      </c>
    </row>
    <row r="12" spans="1:11" x14ac:dyDescent="0.25">
      <c r="A12" s="1">
        <v>7.7</v>
      </c>
      <c r="B12" s="1">
        <v>85</v>
      </c>
      <c r="C12" s="1">
        <f t="shared" si="0"/>
        <v>2.6880000000000006</v>
      </c>
      <c r="D12" s="1">
        <f t="shared" si="1"/>
        <v>33.520000000000003</v>
      </c>
      <c r="E12" s="1">
        <f t="shared" si="2"/>
        <v>90.101760000000027</v>
      </c>
      <c r="F12" s="1">
        <f t="shared" si="3"/>
        <v>7.2253440000000033</v>
      </c>
      <c r="G12" s="1">
        <f t="shared" si="4"/>
        <v>1123.5904000000003</v>
      </c>
    </row>
    <row r="13" spans="1:11" x14ac:dyDescent="0.25">
      <c r="A13" s="1">
        <v>5.9</v>
      </c>
      <c r="B13" s="1">
        <v>62</v>
      </c>
      <c r="C13" s="1">
        <f t="shared" si="0"/>
        <v>0.88800000000000079</v>
      </c>
      <c r="D13" s="1">
        <f t="shared" si="1"/>
        <v>10.520000000000003</v>
      </c>
      <c r="E13" s="1">
        <f t="shared" si="2"/>
        <v>9.3417600000000114</v>
      </c>
      <c r="F13" s="1">
        <f t="shared" si="3"/>
        <v>0.78854400000000135</v>
      </c>
      <c r="G13" s="1">
        <f t="shared" si="4"/>
        <v>110.67040000000007</v>
      </c>
    </row>
    <row r="14" spans="1:11" x14ac:dyDescent="0.25">
      <c r="A14" s="1">
        <v>4.5</v>
      </c>
      <c r="B14" s="1">
        <v>41</v>
      </c>
      <c r="C14" s="1">
        <f t="shared" si="0"/>
        <v>-0.51199999999999957</v>
      </c>
      <c r="D14" s="1">
        <f t="shared" si="1"/>
        <v>-10.479999999999997</v>
      </c>
      <c r="E14" s="1">
        <f t="shared" si="2"/>
        <v>5.3657599999999936</v>
      </c>
      <c r="F14" s="1">
        <f t="shared" si="3"/>
        <v>0.26214399999999954</v>
      </c>
      <c r="G14" s="1">
        <f t="shared" si="4"/>
        <v>109.83039999999994</v>
      </c>
      <c r="J14" t="s">
        <v>10</v>
      </c>
      <c r="K14">
        <f>INTERCEPT(B2:B26,A2:A26)</f>
        <v>2.4836734053731746</v>
      </c>
    </row>
    <row r="15" spans="1:11" x14ac:dyDescent="0.25">
      <c r="A15" s="1">
        <v>3.3</v>
      </c>
      <c r="B15" s="1">
        <v>42</v>
      </c>
      <c r="C15" s="1">
        <f t="shared" si="0"/>
        <v>-1.7119999999999997</v>
      </c>
      <c r="D15" s="1">
        <f t="shared" si="1"/>
        <v>-9.4799999999999969</v>
      </c>
      <c r="E15" s="1">
        <f t="shared" si="2"/>
        <v>16.229759999999992</v>
      </c>
      <c r="F15" s="1">
        <f t="shared" si="3"/>
        <v>2.9309439999999993</v>
      </c>
      <c r="G15" s="1">
        <f t="shared" si="4"/>
        <v>89.870399999999947</v>
      </c>
    </row>
    <row r="16" spans="1:11" x14ac:dyDescent="0.25">
      <c r="A16" s="1">
        <v>1.1000000000000001</v>
      </c>
      <c r="B16" s="1">
        <v>17</v>
      </c>
      <c r="C16" s="1">
        <f t="shared" si="0"/>
        <v>-3.9119999999999995</v>
      </c>
      <c r="D16" s="1">
        <f t="shared" si="1"/>
        <v>-34.479999999999997</v>
      </c>
      <c r="E16" s="1">
        <f t="shared" si="2"/>
        <v>134.88575999999998</v>
      </c>
      <c r="F16" s="1">
        <f t="shared" si="3"/>
        <v>15.303743999999996</v>
      </c>
      <c r="G16" s="1">
        <f t="shared" si="4"/>
        <v>1188.8703999999998</v>
      </c>
      <c r="I16" t="s">
        <v>10</v>
      </c>
      <c r="J16" t="s">
        <v>15</v>
      </c>
      <c r="K16">
        <f>B27-K9*A27</f>
        <v>2.4836734053731817</v>
      </c>
    </row>
    <row r="17" spans="1:11" x14ac:dyDescent="0.25">
      <c r="A17" s="1">
        <v>8.9</v>
      </c>
      <c r="B17" s="1">
        <v>95</v>
      </c>
      <c r="C17" s="1">
        <f t="shared" si="0"/>
        <v>3.8880000000000008</v>
      </c>
      <c r="D17" s="1">
        <f t="shared" si="1"/>
        <v>43.52</v>
      </c>
      <c r="E17" s="1">
        <f t="shared" si="2"/>
        <v>169.20576000000005</v>
      </c>
      <c r="F17" s="1">
        <f t="shared" si="3"/>
        <v>15.116544000000006</v>
      </c>
      <c r="G17" s="1">
        <f t="shared" si="4"/>
        <v>1893.9904000000004</v>
      </c>
    </row>
    <row r="18" spans="1:11" x14ac:dyDescent="0.25">
      <c r="A18" s="1">
        <v>2.5</v>
      </c>
      <c r="B18" s="1">
        <v>30</v>
      </c>
      <c r="C18" s="1">
        <f t="shared" si="0"/>
        <v>-2.5119999999999996</v>
      </c>
      <c r="D18" s="1">
        <f t="shared" si="1"/>
        <v>-21.479999999999997</v>
      </c>
      <c r="E18" s="1">
        <f t="shared" si="2"/>
        <v>53.957759999999986</v>
      </c>
      <c r="F18" s="1">
        <f t="shared" si="3"/>
        <v>6.3101439999999975</v>
      </c>
      <c r="G18" s="1">
        <f t="shared" si="4"/>
        <v>461.39039999999989</v>
      </c>
    </row>
    <row r="19" spans="1:11" x14ac:dyDescent="0.25">
      <c r="A19" s="1">
        <v>1.9</v>
      </c>
      <c r="B19" s="1">
        <v>24</v>
      </c>
      <c r="C19" s="1">
        <f t="shared" si="0"/>
        <v>-3.1119999999999997</v>
      </c>
      <c r="D19" s="1">
        <f t="shared" si="1"/>
        <v>-27.479999999999997</v>
      </c>
      <c r="E19" s="1">
        <f t="shared" si="2"/>
        <v>85.517759999999981</v>
      </c>
      <c r="F19" s="1">
        <f t="shared" si="3"/>
        <v>9.6845439999999972</v>
      </c>
      <c r="G19" s="1">
        <f t="shared" si="4"/>
        <v>755.15039999999988</v>
      </c>
      <c r="J19" t="s">
        <v>0</v>
      </c>
      <c r="K19" t="s">
        <v>16</v>
      </c>
    </row>
    <row r="20" spans="1:11" x14ac:dyDescent="0.25">
      <c r="A20" s="1">
        <v>6.1</v>
      </c>
      <c r="B20" s="1">
        <v>67</v>
      </c>
      <c r="C20" s="1">
        <f t="shared" si="0"/>
        <v>1.0880000000000001</v>
      </c>
      <c r="D20" s="1">
        <f t="shared" si="1"/>
        <v>15.520000000000003</v>
      </c>
      <c r="E20" s="1">
        <f t="shared" si="2"/>
        <v>16.885760000000005</v>
      </c>
      <c r="F20" s="1">
        <f t="shared" si="3"/>
        <v>1.1837440000000001</v>
      </c>
      <c r="G20" s="1">
        <f t="shared" si="4"/>
        <v>240.8704000000001</v>
      </c>
      <c r="I20">
        <v>0</v>
      </c>
      <c r="J20">
        <v>3.1</v>
      </c>
      <c r="K20">
        <f>$K$16+($K$9*J20)</f>
        <v>32.78866391681435</v>
      </c>
    </row>
    <row r="21" spans="1:11" x14ac:dyDescent="0.25">
      <c r="A21" s="1">
        <v>7.4</v>
      </c>
      <c r="B21" s="1">
        <v>69</v>
      </c>
      <c r="C21" s="1">
        <f t="shared" si="0"/>
        <v>2.3880000000000008</v>
      </c>
      <c r="D21" s="1">
        <f t="shared" si="1"/>
        <v>17.520000000000003</v>
      </c>
      <c r="E21" s="1">
        <f t="shared" si="2"/>
        <v>41.837760000000024</v>
      </c>
      <c r="F21" s="1">
        <f t="shared" si="3"/>
        <v>5.7025440000000041</v>
      </c>
      <c r="G21" s="1">
        <f t="shared" si="4"/>
        <v>306.95040000000012</v>
      </c>
      <c r="I21">
        <v>1</v>
      </c>
      <c r="J21">
        <v>4.2</v>
      </c>
      <c r="K21">
        <f t="shared" ref="K21:K24" si="5">$K$16+($K$9*J21)</f>
        <v>43.542047646680572</v>
      </c>
    </row>
    <row r="22" spans="1:11" x14ac:dyDescent="0.25">
      <c r="A22" s="1">
        <v>2.7</v>
      </c>
      <c r="B22" s="1">
        <v>30</v>
      </c>
      <c r="C22" s="1">
        <f t="shared" si="0"/>
        <v>-2.3119999999999994</v>
      </c>
      <c r="D22" s="1">
        <f t="shared" si="1"/>
        <v>-21.479999999999997</v>
      </c>
      <c r="E22" s="1">
        <f t="shared" si="2"/>
        <v>49.66175999999998</v>
      </c>
      <c r="F22" s="1">
        <f t="shared" si="3"/>
        <v>5.3453439999999972</v>
      </c>
      <c r="G22" s="1">
        <f t="shared" si="4"/>
        <v>461.39039999999989</v>
      </c>
      <c r="I22">
        <v>2</v>
      </c>
      <c r="J22">
        <v>5.3</v>
      </c>
      <c r="K22">
        <f t="shared" si="5"/>
        <v>54.295431376546787</v>
      </c>
    </row>
    <row r="23" spans="1:11" x14ac:dyDescent="0.25">
      <c r="A23" s="1">
        <v>4.8</v>
      </c>
      <c r="B23" s="1">
        <v>54</v>
      </c>
      <c r="C23" s="1">
        <f t="shared" si="0"/>
        <v>-0.21199999999999974</v>
      </c>
      <c r="D23" s="1">
        <f t="shared" si="1"/>
        <v>2.5200000000000031</v>
      </c>
      <c r="E23" s="1">
        <f t="shared" si="2"/>
        <v>-0.53424000000000005</v>
      </c>
      <c r="F23" s="1">
        <f t="shared" si="3"/>
        <v>4.4943999999999894E-2</v>
      </c>
      <c r="G23" s="1">
        <f t="shared" si="4"/>
        <v>6.3504000000000156</v>
      </c>
      <c r="I23">
        <v>3</v>
      </c>
      <c r="J23">
        <v>6.4</v>
      </c>
      <c r="K23">
        <f t="shared" si="5"/>
        <v>65.048815106413016</v>
      </c>
    </row>
    <row r="24" spans="1:11" x14ac:dyDescent="0.25">
      <c r="A24" s="1">
        <v>3.8</v>
      </c>
      <c r="B24" s="1">
        <v>35</v>
      </c>
      <c r="C24" s="1">
        <f t="shared" si="0"/>
        <v>-1.2119999999999997</v>
      </c>
      <c r="D24" s="1">
        <f t="shared" si="1"/>
        <v>-16.479999999999997</v>
      </c>
      <c r="E24" s="1">
        <f t="shared" si="2"/>
        <v>19.973759999999992</v>
      </c>
      <c r="F24" s="1">
        <f t="shared" si="3"/>
        <v>1.4689439999999994</v>
      </c>
      <c r="G24" s="1">
        <f t="shared" si="4"/>
        <v>271.59039999999987</v>
      </c>
      <c r="I24">
        <v>4</v>
      </c>
      <c r="J24">
        <v>7.5</v>
      </c>
      <c r="K24">
        <f t="shared" si="5"/>
        <v>75.802198836279231</v>
      </c>
    </row>
    <row r="25" spans="1:11" x14ac:dyDescent="0.25">
      <c r="A25" s="1">
        <v>6.9</v>
      </c>
      <c r="B25" s="1">
        <v>76</v>
      </c>
      <c r="C25" s="1">
        <f t="shared" si="0"/>
        <v>1.8880000000000008</v>
      </c>
      <c r="D25" s="1">
        <f t="shared" si="1"/>
        <v>24.520000000000003</v>
      </c>
      <c r="E25" s="1">
        <f t="shared" si="2"/>
        <v>46.293760000000027</v>
      </c>
      <c r="F25" s="1">
        <f t="shared" si="3"/>
        <v>3.5645440000000028</v>
      </c>
      <c r="G25" s="1">
        <f t="shared" si="4"/>
        <v>601.23040000000015</v>
      </c>
    </row>
    <row r="26" spans="1:11" x14ac:dyDescent="0.25">
      <c r="A26" s="1">
        <v>7.8</v>
      </c>
      <c r="B26" s="1">
        <v>86</v>
      </c>
      <c r="C26" s="1">
        <f t="shared" si="0"/>
        <v>2.7880000000000003</v>
      </c>
      <c r="D26" s="1">
        <f t="shared" si="1"/>
        <v>34.520000000000003</v>
      </c>
      <c r="E26" s="1">
        <f t="shared" si="2"/>
        <v>96.241760000000014</v>
      </c>
      <c r="F26" s="1">
        <f t="shared" si="3"/>
        <v>7.7729440000000016</v>
      </c>
      <c r="G26" s="1">
        <f t="shared" si="4"/>
        <v>1191.6304000000002</v>
      </c>
    </row>
    <row r="27" spans="1:11" x14ac:dyDescent="0.25">
      <c r="A27" s="1">
        <f>AVERAGE(A2:A26)</f>
        <v>5.0119999999999996</v>
      </c>
      <c r="B27" s="1">
        <f>AVERAGE(B2:B26)</f>
        <v>51.48</v>
      </c>
      <c r="E27" s="1">
        <f>SUM(E2:E26)</f>
        <v>1495.9560000000004</v>
      </c>
      <c r="F27" s="1">
        <f t="shared" ref="F27:G27" si="6">SUM(F2:F26)</f>
        <v>153.0264</v>
      </c>
      <c r="G27" s="1">
        <f t="shared" si="6"/>
        <v>15346.24</v>
      </c>
    </row>
    <row r="28" spans="1:11" x14ac:dyDescent="0.25">
      <c r="A28" s="2" t="s">
        <v>2</v>
      </c>
      <c r="B28" s="2" t="s">
        <v>2</v>
      </c>
      <c r="E28" s="2" t="s">
        <v>8</v>
      </c>
      <c r="F28" s="2" t="s">
        <v>8</v>
      </c>
      <c r="G28" s="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2021-05-02T23:43:14Z</dcterms:created>
  <dcterms:modified xsi:type="dcterms:W3CDTF">2021-05-03T00:39:14Z</dcterms:modified>
</cp:coreProperties>
</file>