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55" windowWidth="20775" windowHeight="10680" activeTab="2"/>
  </bookViews>
  <sheets>
    <sheet name="Sheet1" sheetId="8" r:id="rId1"/>
    <sheet name="T__362500_826250_Farea.las" sheetId="7" r:id="rId2"/>
    <sheet name="pt000180_shifted_Barea.las" sheetId="5" r:id="rId3"/>
  </sheets>
  <calcPr calcId="145621"/>
</workbook>
</file>

<file path=xl/calcChain.xml><?xml version="1.0" encoding="utf-8"?>
<calcChain xmlns="http://schemas.openxmlformats.org/spreadsheetml/2006/main">
  <c r="M5" i="7" l="1"/>
  <c r="M4" i="5"/>
  <c r="E81" i="7" l="1"/>
  <c r="E80" i="7"/>
  <c r="E79" i="7"/>
  <c r="E71" i="7"/>
  <c r="E70" i="7"/>
  <c r="E69" i="7"/>
  <c r="E61" i="7"/>
  <c r="E60" i="7"/>
  <c r="E59" i="7"/>
  <c r="E60" i="5"/>
  <c r="E61" i="5"/>
  <c r="E62" i="5"/>
  <c r="E52" i="5"/>
  <c r="E51" i="5"/>
  <c r="E50" i="5"/>
  <c r="E29" i="5"/>
  <c r="E30" i="5"/>
  <c r="E31" i="5"/>
  <c r="E10" i="7" l="1"/>
  <c r="E9" i="7"/>
  <c r="E19" i="5"/>
  <c r="E20" i="5"/>
  <c r="E21" i="5"/>
  <c r="E51" i="7" l="1"/>
  <c r="E50" i="7"/>
  <c r="E49" i="7"/>
  <c r="E41" i="7"/>
  <c r="E40" i="7"/>
  <c r="E39" i="7"/>
  <c r="E31" i="7"/>
  <c r="E30" i="7"/>
  <c r="E29" i="7"/>
  <c r="E21" i="7"/>
  <c r="E20" i="7"/>
  <c r="E19" i="7"/>
  <c r="E11" i="7"/>
  <c r="E42" i="5"/>
  <c r="E41" i="5"/>
  <c r="E40" i="5"/>
  <c r="E11" i="5"/>
  <c r="E10" i="5"/>
  <c r="E9" i="5"/>
</calcChain>
</file>

<file path=xl/sharedStrings.xml><?xml version="1.0" encoding="utf-8"?>
<sst xmlns="http://schemas.openxmlformats.org/spreadsheetml/2006/main" count="445" uniqueCount="68">
  <si>
    <t>GROUND FILTER EVALUATION</t>
  </si>
  <si>
    <t>CG: Classified Ground Points</t>
  </si>
  <si>
    <t>FG: Filter Ground Points</t>
  </si>
  <si>
    <t>OE: Omission Error Points</t>
  </si>
  <si>
    <t>Cell Size</t>
  </si>
  <si>
    <t>Max Window Size</t>
  </si>
  <si>
    <t>Slope</t>
  </si>
  <si>
    <t>Max Distance</t>
  </si>
  <si>
    <t>Initial Distance</t>
  </si>
  <si>
    <t>Base</t>
  </si>
  <si>
    <t>Exponential</t>
  </si>
  <si>
    <t>T__362500_826250_Farea.las4</t>
  </si>
  <si>
    <t>T__362500_826250_Farea.las5</t>
  </si>
  <si>
    <t>T__362500_826250_Farea.las6</t>
  </si>
  <si>
    <t>T__362500_826250_Farea.las7</t>
  </si>
  <si>
    <t>T__362500_826250_Farea.las8</t>
  </si>
  <si>
    <t>pt000180_shifted_Barea.las10</t>
  </si>
  <si>
    <t>Progressive Morphological Filter</t>
  </si>
  <si>
    <t>Filter:</t>
  </si>
  <si>
    <t>Filename:</t>
  </si>
  <si>
    <t>Filter Parameters:</t>
  </si>
  <si>
    <t>TP:</t>
  </si>
  <si>
    <t>CG:</t>
  </si>
  <si>
    <t>FG:</t>
  </si>
  <si>
    <t>OE:</t>
  </si>
  <si>
    <t>CE:</t>
  </si>
  <si>
    <t>Type I error:</t>
  </si>
  <si>
    <t>Type 2 error:</t>
  </si>
  <si>
    <t>Total error:</t>
  </si>
  <si>
    <t>TP: Total Points</t>
  </si>
  <si>
    <t>CE: Commision Error Points</t>
  </si>
  <si>
    <t>Change from default values</t>
  </si>
  <si>
    <t>Type I error: OE / CG</t>
  </si>
  <si>
    <t>Type 2 error: CE / (TP - CG)</t>
  </si>
  <si>
    <t>Total error: (OE + CE) / TP</t>
  </si>
  <si>
    <r>
      <rPr>
        <sz val="10"/>
        <color rgb="FFC00000"/>
        <rFont val="Gill Sans MT"/>
        <family val="2"/>
      </rPr>
      <t>BAD</t>
    </r>
    <r>
      <rPr>
        <sz val="10"/>
        <color theme="1"/>
        <rFont val="Gill Sans MT"/>
        <family val="2"/>
      </rPr>
      <t xml:space="preserve"> - </t>
    </r>
    <r>
      <rPr>
        <sz val="10"/>
        <color theme="9" tint="-0.249977111117893"/>
        <rFont val="Gill Sans MT"/>
        <family val="2"/>
      </rPr>
      <t>GOOD</t>
    </r>
    <r>
      <rPr>
        <sz val="10"/>
        <color theme="1"/>
        <rFont val="Gill Sans MT"/>
        <family val="2"/>
      </rPr>
      <t xml:space="preserve"> - </t>
    </r>
    <r>
      <rPr>
        <sz val="10"/>
        <color rgb="FF00B050"/>
        <rFont val="Gill Sans MT"/>
        <family val="2"/>
      </rPr>
      <t>VERY GOOD</t>
    </r>
  </si>
  <si>
    <t>Date&amp;time:</t>
  </si>
  <si>
    <t>Max slope</t>
  </si>
  <si>
    <t>Min slope</t>
  </si>
  <si>
    <t>Average</t>
  </si>
  <si>
    <t>Average slope factor</t>
  </si>
  <si>
    <t>pt000180_shifted_Barea.las1</t>
  </si>
  <si>
    <t>2016-07-22 16:04:38</t>
  </si>
  <si>
    <t>T__362500_826250_Farea.las2</t>
  </si>
  <si>
    <t>2016-07-22 16:05:33</t>
  </si>
  <si>
    <t>T__362500_826250_Farea.las3</t>
  </si>
  <si>
    <t>2016-07-22 16:06:25</t>
  </si>
  <si>
    <t>2016-07-22 16:07:03</t>
  </si>
  <si>
    <t>2016-07-22 16:07:39</t>
  </si>
  <si>
    <t>2016-07-22 16:08:13</t>
  </si>
  <si>
    <t>2016-07-22 16:08:41</t>
  </si>
  <si>
    <t>2016-07-22 16:09:14</t>
  </si>
  <si>
    <t>T__362500_826250_Farea.las9</t>
  </si>
  <si>
    <t>2016-07-22 16:09:44</t>
  </si>
  <si>
    <t>2016-07-22 16:10:53</t>
  </si>
  <si>
    <t>pt000180_shifted_Barea.las11</t>
  </si>
  <si>
    <t>2016-07-22 16:11:40</t>
  </si>
  <si>
    <t>pt000180_shifted_Barea.las12</t>
  </si>
  <si>
    <t>2016-07-22 16:12:22</t>
  </si>
  <si>
    <t>pt000180_shifted_Barea.las13</t>
  </si>
  <si>
    <t>2016-07-22 16:13:19</t>
  </si>
  <si>
    <t>pt000180_shifted_Barea.las14</t>
  </si>
  <si>
    <t>2016-07-22 16:13:54</t>
  </si>
  <si>
    <t>Approximate slope parameter</t>
  </si>
  <si>
    <t>TAN(Average slope degrees/2)</t>
  </si>
  <si>
    <t>Parameter:</t>
  </si>
  <si>
    <t>slope</t>
  </si>
  <si>
    <t>Value to select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</si>
</sst>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Gill Sans MT"/>
      <family val="2"/>
    </font>
    <font>
      <b/>
      <sz val="11"/>
      <color theme="1"/>
      <name val="Gill Sans MT"/>
      <family val="2"/>
    </font>
    <font>
      <sz val="10"/>
      <color theme="1"/>
      <name val="Gill Sans MT"/>
      <family val="2"/>
    </font>
    <font>
      <sz val="9"/>
      <color theme="1"/>
      <name val="Gill Sans MT"/>
      <family val="2"/>
    </font>
    <font>
      <b/>
      <sz val="9"/>
      <color theme="1"/>
      <name val="Gill Sans MT"/>
      <family val="2"/>
    </font>
    <font>
      <b/>
      <sz val="16"/>
      <color theme="1"/>
      <name val="Gill Sans MT"/>
      <family val="2"/>
    </font>
    <font>
      <b/>
      <sz val="10"/>
      <color theme="1"/>
      <name val="Gill Sans MT"/>
      <family val="2"/>
    </font>
    <font>
      <sz val="10"/>
      <color theme="9" tint="-0.249977111117893"/>
      <name val="Gill Sans MT"/>
      <family val="2"/>
    </font>
    <font>
      <sz val="10"/>
      <color rgb="FFC00000"/>
      <name val="Gill Sans MT"/>
      <family val="2"/>
    </font>
    <font>
      <sz val="10"/>
      <color rgb="FF00B050"/>
      <name val="Gill Sans MT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C000"/>
      </left>
      <right/>
      <top style="medium">
        <color rgb="FFFFC000"/>
      </top>
      <bottom/>
      <diagonal/>
    </border>
    <border>
      <left/>
      <right style="medium">
        <color rgb="FFFFC000"/>
      </right>
      <top style="medium">
        <color rgb="FFFFC000"/>
      </top>
      <bottom/>
      <diagonal/>
    </border>
    <border>
      <left style="medium">
        <color rgb="FFFFC000"/>
      </left>
      <right/>
      <top/>
      <bottom/>
      <diagonal/>
    </border>
    <border>
      <left/>
      <right style="medium">
        <color rgb="FFFFC000"/>
      </right>
      <top/>
      <bottom/>
      <diagonal/>
    </border>
    <border>
      <left style="medium">
        <color rgb="FFFFC000"/>
      </left>
      <right/>
      <top/>
      <bottom style="medium">
        <color rgb="FFFFC000"/>
      </bottom>
      <diagonal/>
    </border>
    <border>
      <left/>
      <right style="medium">
        <color rgb="FFFFC000"/>
      </right>
      <top/>
      <bottom style="medium">
        <color rgb="FFFFC000"/>
      </bottom>
      <diagonal/>
    </border>
    <border>
      <left/>
      <right style="medium">
        <color indexed="64"/>
      </right>
      <top/>
      <bottom style="thin">
        <color rgb="FFFFC000"/>
      </bottom>
      <diagonal/>
    </border>
    <border>
      <left/>
      <right/>
      <top/>
      <bottom style="thin">
        <color rgb="FFFFC000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4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1" fillId="0" borderId="1" xfId="0" applyFont="1" applyBorder="1"/>
    <xf numFmtId="10" fontId="1" fillId="0" borderId="0" xfId="0" applyNumberFormat="1" applyFont="1"/>
    <xf numFmtId="0" fontId="7" fillId="0" borderId="0" xfId="0" applyFont="1"/>
    <xf numFmtId="10" fontId="2" fillId="0" borderId="0" xfId="0" applyNumberFormat="1" applyFont="1"/>
    <xf numFmtId="0" fontId="3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4" fillId="0" borderId="1" xfId="0" applyFont="1" applyBorder="1"/>
    <xf numFmtId="0" fontId="1" fillId="0" borderId="1" xfId="0" applyFont="1" applyBorder="1" applyAlignment="1">
      <alignment horizontal="center"/>
    </xf>
    <xf numFmtId="22" fontId="4" fillId="0" borderId="0" xfId="0" applyNumberFormat="1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1" xfId="0" applyFont="1" applyFill="1" applyBorder="1" applyAlignment="1">
      <alignment horizontal="center"/>
    </xf>
    <xf numFmtId="0" fontId="3" fillId="0" borderId="0" xfId="0" applyFont="1" applyFill="1" applyBorder="1"/>
    <xf numFmtId="0" fontId="4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" fillId="0" borderId="1" xfId="0" applyFont="1" applyBorder="1"/>
    <xf numFmtId="0" fontId="1" fillId="0" borderId="1" xfId="0" applyFont="1" applyBorder="1" applyAlignment="1">
      <alignment horizontal="center"/>
    </xf>
    <xf numFmtId="0" fontId="3" fillId="2" borderId="3" xfId="0" applyFont="1" applyFill="1" applyBorder="1"/>
    <xf numFmtId="0" fontId="3" fillId="0" borderId="4" xfId="0" applyFont="1" applyBorder="1"/>
    <xf numFmtId="0" fontId="7" fillId="0" borderId="4" xfId="0" applyFont="1" applyBorder="1"/>
    <xf numFmtId="0" fontId="3" fillId="0" borderId="5" xfId="0" applyFont="1" applyBorder="1"/>
    <xf numFmtId="0" fontId="1" fillId="0" borderId="0" xfId="0" applyFont="1" applyProtection="1"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0" xfId="0" applyFont="1" applyBorder="1" applyProtection="1">
      <protection locked="0"/>
    </xf>
    <xf numFmtId="0" fontId="1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22" fontId="4" fillId="0" borderId="0" xfId="0" applyNumberFormat="1" applyFont="1" applyBorder="1" applyAlignment="1" applyProtection="1">
      <alignment horizontal="left"/>
      <protection locked="0"/>
    </xf>
    <xf numFmtId="0" fontId="4" fillId="0" borderId="1" xfId="0" applyFont="1" applyBorder="1" applyProtection="1">
      <protection locked="0"/>
    </xf>
    <xf numFmtId="0" fontId="3" fillId="0" borderId="0" xfId="0" applyFont="1" applyBorder="1" applyProtection="1"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3" fillId="0" borderId="0" xfId="0" applyFont="1" applyFill="1" applyBorder="1" applyProtection="1">
      <protection locked="0"/>
    </xf>
    <xf numFmtId="0" fontId="1" fillId="0" borderId="1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Protection="1">
      <protection locked="0"/>
    </xf>
    <xf numFmtId="0" fontId="1" fillId="2" borderId="1" xfId="0" applyFont="1" applyFill="1" applyBorder="1" applyAlignment="1" applyProtection="1">
      <alignment horizontal="center"/>
      <protection locked="0"/>
    </xf>
    <xf numFmtId="10" fontId="1" fillId="0" borderId="0" xfId="0" applyNumberFormat="1" applyFont="1" applyProtection="1">
      <protection locked="0"/>
    </xf>
    <xf numFmtId="0" fontId="7" fillId="0" borderId="0" xfId="0" applyFont="1" applyProtection="1">
      <protection locked="0"/>
    </xf>
    <xf numFmtId="10" fontId="2" fillId="0" borderId="0" xfId="0" applyNumberFormat="1" applyFont="1" applyProtection="1">
      <protection locked="0"/>
    </xf>
    <xf numFmtId="0" fontId="1" fillId="0" borderId="0" xfId="0" applyFont="1" applyBorder="1" applyProtection="1">
      <protection locked="0"/>
    </xf>
    <xf numFmtId="0" fontId="4" fillId="0" borderId="0" xfId="0" applyFont="1" applyBorder="1" applyAlignment="1" applyProtection="1">
      <alignment horizontal="left" vertical="center"/>
      <protection locked="0"/>
    </xf>
    <xf numFmtId="0" fontId="4" fillId="0" borderId="0" xfId="0" applyFont="1" applyBorder="1" applyProtection="1"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10" fontId="1" fillId="0" borderId="0" xfId="0" applyNumberFormat="1" applyFont="1" applyProtection="1"/>
    <xf numFmtId="10" fontId="2" fillId="0" borderId="0" xfId="0" applyNumberFormat="1" applyFont="1" applyProtection="1"/>
    <xf numFmtId="0" fontId="3" fillId="2" borderId="3" xfId="0" applyFont="1" applyFill="1" applyBorder="1" applyProtection="1"/>
    <xf numFmtId="0" fontId="3" fillId="0" borderId="4" xfId="0" applyFont="1" applyBorder="1" applyProtection="1"/>
    <xf numFmtId="0" fontId="7" fillId="0" borderId="4" xfId="0" applyFont="1" applyBorder="1" applyProtection="1"/>
    <xf numFmtId="0" fontId="3" fillId="0" borderId="5" xfId="0" applyFont="1" applyBorder="1" applyProtection="1"/>
    <xf numFmtId="0" fontId="3" fillId="0" borderId="0" xfId="0" applyFont="1" applyProtection="1"/>
    <xf numFmtId="0" fontId="7" fillId="0" borderId="0" xfId="0" applyFont="1" applyProtection="1"/>
    <xf numFmtId="0" fontId="1" fillId="0" borderId="0" xfId="0" applyFont="1" applyProtection="1"/>
    <xf numFmtId="0" fontId="1" fillId="0" borderId="6" xfId="0" applyFont="1" applyBorder="1"/>
    <xf numFmtId="0" fontId="1" fillId="0" borderId="3" xfId="0" applyFont="1" applyBorder="1"/>
    <xf numFmtId="0" fontId="1" fillId="0" borderId="5" xfId="0" applyFont="1" applyBorder="1"/>
    <xf numFmtId="0" fontId="1" fillId="3" borderId="1" xfId="0" applyFont="1" applyFill="1" applyBorder="1" applyAlignment="1">
      <alignment horizontal="center"/>
    </xf>
    <xf numFmtId="0" fontId="1" fillId="0" borderId="6" xfId="0" applyFont="1" applyBorder="1" applyProtection="1">
      <protection locked="0"/>
    </xf>
    <xf numFmtId="0" fontId="1" fillId="0" borderId="3" xfId="0" applyFont="1" applyBorder="1" applyProtection="1">
      <protection locked="0"/>
    </xf>
    <xf numFmtId="0" fontId="1" fillId="0" borderId="5" xfId="0" applyFont="1" applyBorder="1" applyProtection="1">
      <protection locked="0"/>
    </xf>
    <xf numFmtId="0" fontId="1" fillId="3" borderId="1" xfId="0" applyFont="1" applyFill="1" applyBorder="1" applyAlignment="1" applyProtection="1">
      <alignment horizontal="center"/>
      <protection locked="0"/>
    </xf>
    <xf numFmtId="0" fontId="1" fillId="0" borderId="7" xfId="0" applyFont="1" applyBorder="1" applyProtection="1">
      <protection locked="0"/>
    </xf>
    <xf numFmtId="0" fontId="1" fillId="0" borderId="8" xfId="0" applyFont="1" applyBorder="1" applyProtection="1">
      <protection locked="0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4" xfId="0" applyFont="1" applyBorder="1"/>
    <xf numFmtId="0" fontId="8" fillId="0" borderId="2" xfId="0" applyFont="1" applyBorder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 vertical="center"/>
    </xf>
    <xf numFmtId="0" fontId="1" fillId="0" borderId="0" xfId="0" applyFont="1" applyAlignment="1" applyProtection="1">
      <alignment horizontal="center"/>
    </xf>
    <xf numFmtId="0" fontId="4" fillId="0" borderId="0" xfId="0" applyFont="1" applyBorder="1" applyAlignment="1" applyProtection="1">
      <alignment horizontal="left" vertical="center"/>
      <protection locked="0"/>
    </xf>
    <xf numFmtId="0" fontId="9" fillId="0" borderId="2" xfId="0" applyFont="1" applyBorder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8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Alignment="1">
      <alignment horizontal="left" vertical="center"/>
    </xf>
    <xf numFmtId="0" fontId="10" fillId="0" borderId="2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1"/>
  <sheetViews>
    <sheetView topLeftCell="A76" workbookViewId="0">
      <selection activeCell="A83" sqref="A83:B91"/>
    </sheetView>
  </sheetViews>
  <sheetFormatPr defaultRowHeight="15" x14ac:dyDescent="0.25"/>
  <cols>
    <col min="1" max="1" width="27.7109375" bestFit="1" customWidth="1"/>
    <col min="2" max="2" width="6.140625" bestFit="1" customWidth="1"/>
  </cols>
  <sheetData>
    <row r="3" spans="1:2" x14ac:dyDescent="0.25">
      <c r="A3" t="s">
        <v>41</v>
      </c>
    </row>
    <row r="4" spans="1:2" x14ac:dyDescent="0.25">
      <c r="A4" t="s">
        <v>42</v>
      </c>
    </row>
    <row r="5" spans="1:2" x14ac:dyDescent="0.25">
      <c r="A5" t="s">
        <v>4</v>
      </c>
      <c r="B5">
        <v>1</v>
      </c>
    </row>
    <row r="6" spans="1:2" x14ac:dyDescent="0.25">
      <c r="A6" t="s">
        <v>5</v>
      </c>
      <c r="B6">
        <v>33</v>
      </c>
    </row>
    <row r="7" spans="1:2" x14ac:dyDescent="0.25">
      <c r="A7" t="s">
        <v>6</v>
      </c>
      <c r="B7">
        <v>0.7</v>
      </c>
    </row>
    <row r="8" spans="1:2" x14ac:dyDescent="0.25">
      <c r="A8" t="s">
        <v>7</v>
      </c>
      <c r="B8">
        <v>10</v>
      </c>
    </row>
    <row r="9" spans="1:2" x14ac:dyDescent="0.25">
      <c r="A9" t="s">
        <v>8</v>
      </c>
      <c r="B9">
        <v>0.15</v>
      </c>
    </row>
    <row r="10" spans="1:2" x14ac:dyDescent="0.25">
      <c r="A10" t="s">
        <v>9</v>
      </c>
      <c r="B10">
        <v>1</v>
      </c>
    </row>
    <row r="11" spans="1:2" x14ac:dyDescent="0.25">
      <c r="A11" t="s">
        <v>10</v>
      </c>
      <c r="B11" t="b">
        <v>0</v>
      </c>
    </row>
    <row r="13" spans="1:2" x14ac:dyDescent="0.25">
      <c r="A13" t="s">
        <v>43</v>
      </c>
    </row>
    <row r="14" spans="1:2" x14ac:dyDescent="0.25">
      <c r="A14" t="s">
        <v>44</v>
      </c>
    </row>
    <row r="15" spans="1:2" x14ac:dyDescent="0.25">
      <c r="A15" t="s">
        <v>4</v>
      </c>
      <c r="B15">
        <v>1</v>
      </c>
    </row>
    <row r="16" spans="1:2" x14ac:dyDescent="0.25">
      <c r="A16" t="s">
        <v>5</v>
      </c>
      <c r="B16">
        <v>33</v>
      </c>
    </row>
    <row r="17" spans="1:2" x14ac:dyDescent="0.25">
      <c r="A17" t="s">
        <v>6</v>
      </c>
      <c r="B17">
        <v>0.7</v>
      </c>
    </row>
    <row r="18" spans="1:2" x14ac:dyDescent="0.25">
      <c r="A18" t="s">
        <v>7</v>
      </c>
      <c r="B18">
        <v>10</v>
      </c>
    </row>
    <row r="19" spans="1:2" x14ac:dyDescent="0.25">
      <c r="A19" t="s">
        <v>8</v>
      </c>
      <c r="B19">
        <v>0.15</v>
      </c>
    </row>
    <row r="20" spans="1:2" x14ac:dyDescent="0.25">
      <c r="A20" t="s">
        <v>9</v>
      </c>
      <c r="B20">
        <v>1</v>
      </c>
    </row>
    <row r="21" spans="1:2" x14ac:dyDescent="0.25">
      <c r="A21" t="s">
        <v>10</v>
      </c>
      <c r="B21" t="b">
        <v>0</v>
      </c>
    </row>
    <row r="23" spans="1:2" x14ac:dyDescent="0.25">
      <c r="A23" t="s">
        <v>45</v>
      </c>
    </row>
    <row r="24" spans="1:2" x14ac:dyDescent="0.25">
      <c r="A24" t="s">
        <v>46</v>
      </c>
    </row>
    <row r="25" spans="1:2" x14ac:dyDescent="0.25">
      <c r="A25" t="s">
        <v>4</v>
      </c>
      <c r="B25">
        <v>1</v>
      </c>
    </row>
    <row r="26" spans="1:2" x14ac:dyDescent="0.25">
      <c r="A26" t="s">
        <v>5</v>
      </c>
      <c r="B26">
        <v>33</v>
      </c>
    </row>
    <row r="27" spans="1:2" x14ac:dyDescent="0.25">
      <c r="A27" t="s">
        <v>6</v>
      </c>
      <c r="B27">
        <v>3.1</v>
      </c>
    </row>
    <row r="28" spans="1:2" x14ac:dyDescent="0.25">
      <c r="A28" t="s">
        <v>7</v>
      </c>
      <c r="B28">
        <v>10</v>
      </c>
    </row>
    <row r="29" spans="1:2" x14ac:dyDescent="0.25">
      <c r="A29" t="s">
        <v>8</v>
      </c>
      <c r="B29">
        <v>0.15</v>
      </c>
    </row>
    <row r="30" spans="1:2" x14ac:dyDescent="0.25">
      <c r="A30" t="s">
        <v>9</v>
      </c>
      <c r="B30">
        <v>1</v>
      </c>
    </row>
    <row r="31" spans="1:2" x14ac:dyDescent="0.25">
      <c r="A31" t="s">
        <v>10</v>
      </c>
      <c r="B31" t="b">
        <v>0</v>
      </c>
    </row>
    <row r="33" spans="1:2" x14ac:dyDescent="0.25">
      <c r="A33" t="s">
        <v>11</v>
      </c>
    </row>
    <row r="34" spans="1:2" x14ac:dyDescent="0.25">
      <c r="A34" t="s">
        <v>47</v>
      </c>
    </row>
    <row r="35" spans="1:2" x14ac:dyDescent="0.25">
      <c r="A35" t="s">
        <v>4</v>
      </c>
      <c r="B35">
        <v>1</v>
      </c>
    </row>
    <row r="36" spans="1:2" x14ac:dyDescent="0.25">
      <c r="A36" t="s">
        <v>5</v>
      </c>
      <c r="B36">
        <v>33</v>
      </c>
    </row>
    <row r="37" spans="1:2" x14ac:dyDescent="0.25">
      <c r="A37" t="s">
        <v>6</v>
      </c>
      <c r="B37">
        <v>3.5</v>
      </c>
    </row>
    <row r="38" spans="1:2" x14ac:dyDescent="0.25">
      <c r="A38" t="s">
        <v>7</v>
      </c>
      <c r="B38">
        <v>10</v>
      </c>
    </row>
    <row r="39" spans="1:2" x14ac:dyDescent="0.25">
      <c r="A39" t="s">
        <v>8</v>
      </c>
      <c r="B39">
        <v>0.15</v>
      </c>
    </row>
    <row r="40" spans="1:2" x14ac:dyDescent="0.25">
      <c r="A40" t="s">
        <v>9</v>
      </c>
      <c r="B40">
        <v>1</v>
      </c>
    </row>
    <row r="41" spans="1:2" x14ac:dyDescent="0.25">
      <c r="A41" t="s">
        <v>10</v>
      </c>
      <c r="B41" t="b">
        <v>0</v>
      </c>
    </row>
    <row r="43" spans="1:2" x14ac:dyDescent="0.25">
      <c r="A43" t="s">
        <v>12</v>
      </c>
    </row>
    <row r="44" spans="1:2" x14ac:dyDescent="0.25">
      <c r="A44" t="s">
        <v>48</v>
      </c>
    </row>
    <row r="45" spans="1:2" x14ac:dyDescent="0.25">
      <c r="A45" t="s">
        <v>4</v>
      </c>
      <c r="B45">
        <v>1</v>
      </c>
    </row>
    <row r="46" spans="1:2" x14ac:dyDescent="0.25">
      <c r="A46" t="s">
        <v>5</v>
      </c>
      <c r="B46">
        <v>33</v>
      </c>
    </row>
    <row r="47" spans="1:2" x14ac:dyDescent="0.25">
      <c r="A47" t="s">
        <v>6</v>
      </c>
      <c r="B47">
        <v>4.5</v>
      </c>
    </row>
    <row r="48" spans="1:2" x14ac:dyDescent="0.25">
      <c r="A48" t="s">
        <v>7</v>
      </c>
      <c r="B48">
        <v>10</v>
      </c>
    </row>
    <row r="49" spans="1:2" x14ac:dyDescent="0.25">
      <c r="A49" t="s">
        <v>8</v>
      </c>
      <c r="B49">
        <v>0.15</v>
      </c>
    </row>
    <row r="50" spans="1:2" x14ac:dyDescent="0.25">
      <c r="A50" t="s">
        <v>9</v>
      </c>
      <c r="B50">
        <v>1</v>
      </c>
    </row>
    <row r="51" spans="1:2" x14ac:dyDescent="0.25">
      <c r="A51" t="s">
        <v>10</v>
      </c>
      <c r="B51" t="b">
        <v>0</v>
      </c>
    </row>
    <row r="53" spans="1:2" x14ac:dyDescent="0.25">
      <c r="A53" t="s">
        <v>13</v>
      </c>
    </row>
    <row r="54" spans="1:2" x14ac:dyDescent="0.25">
      <c r="A54" t="s">
        <v>49</v>
      </c>
    </row>
    <row r="55" spans="1:2" x14ac:dyDescent="0.25">
      <c r="A55" t="s">
        <v>4</v>
      </c>
      <c r="B55">
        <v>1</v>
      </c>
    </row>
    <row r="56" spans="1:2" x14ac:dyDescent="0.25">
      <c r="A56" t="s">
        <v>5</v>
      </c>
      <c r="B56">
        <v>33</v>
      </c>
    </row>
    <row r="57" spans="1:2" x14ac:dyDescent="0.25">
      <c r="A57" t="s">
        <v>6</v>
      </c>
      <c r="B57">
        <v>7</v>
      </c>
    </row>
    <row r="58" spans="1:2" x14ac:dyDescent="0.25">
      <c r="A58" t="s">
        <v>7</v>
      </c>
      <c r="B58">
        <v>10</v>
      </c>
    </row>
    <row r="59" spans="1:2" x14ac:dyDescent="0.25">
      <c r="A59" t="s">
        <v>8</v>
      </c>
      <c r="B59">
        <v>0.15</v>
      </c>
    </row>
    <row r="60" spans="1:2" x14ac:dyDescent="0.25">
      <c r="A60" t="s">
        <v>9</v>
      </c>
      <c r="B60">
        <v>1</v>
      </c>
    </row>
    <row r="61" spans="1:2" x14ac:dyDescent="0.25">
      <c r="A61" t="s">
        <v>10</v>
      </c>
      <c r="B61" t="b">
        <v>0</v>
      </c>
    </row>
    <row r="63" spans="1:2" x14ac:dyDescent="0.25">
      <c r="A63" t="s">
        <v>14</v>
      </c>
    </row>
    <row r="64" spans="1:2" x14ac:dyDescent="0.25">
      <c r="A64" t="s">
        <v>50</v>
      </c>
    </row>
    <row r="65" spans="1:2" x14ac:dyDescent="0.25">
      <c r="A65" t="s">
        <v>4</v>
      </c>
      <c r="B65">
        <v>1</v>
      </c>
    </row>
    <row r="66" spans="1:2" x14ac:dyDescent="0.25">
      <c r="A66" t="s">
        <v>5</v>
      </c>
      <c r="B66">
        <v>33</v>
      </c>
    </row>
    <row r="67" spans="1:2" x14ac:dyDescent="0.25">
      <c r="A67" t="s">
        <v>6</v>
      </c>
      <c r="B67">
        <v>2.8</v>
      </c>
    </row>
    <row r="68" spans="1:2" x14ac:dyDescent="0.25">
      <c r="A68" t="s">
        <v>7</v>
      </c>
      <c r="B68">
        <v>10</v>
      </c>
    </row>
    <row r="69" spans="1:2" x14ac:dyDescent="0.25">
      <c r="A69" t="s">
        <v>8</v>
      </c>
      <c r="B69">
        <v>0.15</v>
      </c>
    </row>
    <row r="70" spans="1:2" x14ac:dyDescent="0.25">
      <c r="A70" t="s">
        <v>9</v>
      </c>
      <c r="B70">
        <v>1</v>
      </c>
    </row>
    <row r="71" spans="1:2" x14ac:dyDescent="0.25">
      <c r="A71" t="s">
        <v>10</v>
      </c>
      <c r="B71" t="b">
        <v>0</v>
      </c>
    </row>
    <row r="73" spans="1:2" x14ac:dyDescent="0.25">
      <c r="A73" t="s">
        <v>15</v>
      </c>
    </row>
    <row r="74" spans="1:2" x14ac:dyDescent="0.25">
      <c r="A74" t="s">
        <v>51</v>
      </c>
    </row>
    <row r="75" spans="1:2" x14ac:dyDescent="0.25">
      <c r="A75" t="s">
        <v>4</v>
      </c>
      <c r="B75">
        <v>1</v>
      </c>
    </row>
    <row r="76" spans="1:2" x14ac:dyDescent="0.25">
      <c r="A76" t="s">
        <v>5</v>
      </c>
      <c r="B76">
        <v>33</v>
      </c>
    </row>
    <row r="77" spans="1:2" x14ac:dyDescent="0.25">
      <c r="A77" t="s">
        <v>6</v>
      </c>
      <c r="B77">
        <v>2.5</v>
      </c>
    </row>
    <row r="78" spans="1:2" x14ac:dyDescent="0.25">
      <c r="A78" t="s">
        <v>7</v>
      </c>
      <c r="B78">
        <v>10</v>
      </c>
    </row>
    <row r="79" spans="1:2" x14ac:dyDescent="0.25">
      <c r="A79" t="s">
        <v>8</v>
      </c>
      <c r="B79">
        <v>0.15</v>
      </c>
    </row>
    <row r="80" spans="1:2" x14ac:dyDescent="0.25">
      <c r="A80" t="s">
        <v>9</v>
      </c>
      <c r="B80">
        <v>1</v>
      </c>
    </row>
    <row r="81" spans="1:2" x14ac:dyDescent="0.25">
      <c r="A81" t="s">
        <v>10</v>
      </c>
      <c r="B81" t="b">
        <v>0</v>
      </c>
    </row>
    <row r="83" spans="1:2" x14ac:dyDescent="0.25">
      <c r="A83" t="s">
        <v>52</v>
      </c>
    </row>
    <row r="84" spans="1:2" x14ac:dyDescent="0.25">
      <c r="A84" t="s">
        <v>53</v>
      </c>
    </row>
    <row r="85" spans="1:2" x14ac:dyDescent="0.25">
      <c r="A85" t="s">
        <v>4</v>
      </c>
      <c r="B85">
        <v>1</v>
      </c>
    </row>
    <row r="86" spans="1:2" x14ac:dyDescent="0.25">
      <c r="A86" t="s">
        <v>5</v>
      </c>
      <c r="B86">
        <v>33</v>
      </c>
    </row>
    <row r="87" spans="1:2" x14ac:dyDescent="0.25">
      <c r="A87" t="s">
        <v>6</v>
      </c>
      <c r="B87">
        <v>1.5</v>
      </c>
    </row>
    <row r="88" spans="1:2" x14ac:dyDescent="0.25">
      <c r="A88" t="s">
        <v>7</v>
      </c>
      <c r="B88">
        <v>10</v>
      </c>
    </row>
    <row r="89" spans="1:2" x14ac:dyDescent="0.25">
      <c r="A89" t="s">
        <v>8</v>
      </c>
      <c r="B89">
        <v>0.15</v>
      </c>
    </row>
    <row r="90" spans="1:2" x14ac:dyDescent="0.25">
      <c r="A90" t="s">
        <v>9</v>
      </c>
      <c r="B90">
        <v>1</v>
      </c>
    </row>
    <row r="91" spans="1:2" x14ac:dyDescent="0.25">
      <c r="A91" t="s">
        <v>10</v>
      </c>
      <c r="B91" t="b">
        <v>0</v>
      </c>
    </row>
    <row r="93" spans="1:2" x14ac:dyDescent="0.25">
      <c r="A93" t="s">
        <v>16</v>
      </c>
    </row>
    <row r="94" spans="1:2" x14ac:dyDescent="0.25">
      <c r="A94" t="s">
        <v>54</v>
      </c>
    </row>
    <row r="95" spans="1:2" x14ac:dyDescent="0.25">
      <c r="A95" t="s">
        <v>4</v>
      </c>
      <c r="B95">
        <v>1</v>
      </c>
    </row>
    <row r="96" spans="1:2" x14ac:dyDescent="0.25">
      <c r="A96" t="s">
        <v>5</v>
      </c>
      <c r="B96">
        <v>33</v>
      </c>
    </row>
    <row r="97" spans="1:2" x14ac:dyDescent="0.25">
      <c r="A97" t="s">
        <v>6</v>
      </c>
      <c r="B97">
        <v>0.8</v>
      </c>
    </row>
    <row r="98" spans="1:2" x14ac:dyDescent="0.25">
      <c r="A98" t="s">
        <v>7</v>
      </c>
      <c r="B98">
        <v>10</v>
      </c>
    </row>
    <row r="99" spans="1:2" x14ac:dyDescent="0.25">
      <c r="A99" t="s">
        <v>8</v>
      </c>
      <c r="B99">
        <v>0.15</v>
      </c>
    </row>
    <row r="100" spans="1:2" x14ac:dyDescent="0.25">
      <c r="A100" t="s">
        <v>9</v>
      </c>
      <c r="B100">
        <v>1</v>
      </c>
    </row>
    <row r="101" spans="1:2" x14ac:dyDescent="0.25">
      <c r="A101" t="s">
        <v>10</v>
      </c>
      <c r="B101" t="b">
        <v>0</v>
      </c>
    </row>
    <row r="103" spans="1:2" x14ac:dyDescent="0.25">
      <c r="A103" t="s">
        <v>55</v>
      </c>
    </row>
    <row r="104" spans="1:2" x14ac:dyDescent="0.25">
      <c r="A104" t="s">
        <v>56</v>
      </c>
    </row>
    <row r="105" spans="1:2" x14ac:dyDescent="0.25">
      <c r="A105" t="s">
        <v>4</v>
      </c>
      <c r="B105">
        <v>1</v>
      </c>
    </row>
    <row r="106" spans="1:2" x14ac:dyDescent="0.25">
      <c r="A106" t="s">
        <v>5</v>
      </c>
      <c r="B106">
        <v>33</v>
      </c>
    </row>
    <row r="107" spans="1:2" x14ac:dyDescent="0.25">
      <c r="A107" t="s">
        <v>6</v>
      </c>
      <c r="B107">
        <v>1.5</v>
      </c>
    </row>
    <row r="108" spans="1:2" x14ac:dyDescent="0.25">
      <c r="A108" t="s">
        <v>7</v>
      </c>
      <c r="B108">
        <v>10</v>
      </c>
    </row>
    <row r="109" spans="1:2" x14ac:dyDescent="0.25">
      <c r="A109" t="s">
        <v>8</v>
      </c>
      <c r="B109">
        <v>0.15</v>
      </c>
    </row>
    <row r="110" spans="1:2" x14ac:dyDescent="0.25">
      <c r="A110" t="s">
        <v>9</v>
      </c>
      <c r="B110">
        <v>1</v>
      </c>
    </row>
    <row r="111" spans="1:2" x14ac:dyDescent="0.25">
      <c r="A111" t="s">
        <v>10</v>
      </c>
      <c r="B111" t="b">
        <v>0</v>
      </c>
    </row>
    <row r="113" spans="1:2" x14ac:dyDescent="0.25">
      <c r="A113" t="s">
        <v>57</v>
      </c>
    </row>
    <row r="114" spans="1:2" x14ac:dyDescent="0.25">
      <c r="A114" t="s">
        <v>58</v>
      </c>
    </row>
    <row r="115" spans="1:2" x14ac:dyDescent="0.25">
      <c r="A115" t="s">
        <v>4</v>
      </c>
      <c r="B115">
        <v>1</v>
      </c>
    </row>
    <row r="116" spans="1:2" x14ac:dyDescent="0.25">
      <c r="A116" t="s">
        <v>5</v>
      </c>
      <c r="B116">
        <v>33</v>
      </c>
    </row>
    <row r="117" spans="1:2" x14ac:dyDescent="0.25">
      <c r="A117" t="s">
        <v>6</v>
      </c>
      <c r="B117">
        <v>3</v>
      </c>
    </row>
    <row r="118" spans="1:2" x14ac:dyDescent="0.25">
      <c r="A118" t="s">
        <v>7</v>
      </c>
      <c r="B118">
        <v>10</v>
      </c>
    </row>
    <row r="119" spans="1:2" x14ac:dyDescent="0.25">
      <c r="A119" t="s">
        <v>8</v>
      </c>
      <c r="B119">
        <v>0.15</v>
      </c>
    </row>
    <row r="120" spans="1:2" x14ac:dyDescent="0.25">
      <c r="A120" t="s">
        <v>9</v>
      </c>
      <c r="B120">
        <v>1</v>
      </c>
    </row>
    <row r="121" spans="1:2" x14ac:dyDescent="0.25">
      <c r="A121" t="s">
        <v>10</v>
      </c>
      <c r="B121" t="b">
        <v>0</v>
      </c>
    </row>
    <row r="123" spans="1:2" x14ac:dyDescent="0.25">
      <c r="A123" t="s">
        <v>59</v>
      </c>
    </row>
    <row r="124" spans="1:2" x14ac:dyDescent="0.25">
      <c r="A124" t="s">
        <v>60</v>
      </c>
    </row>
    <row r="125" spans="1:2" x14ac:dyDescent="0.25">
      <c r="A125" t="s">
        <v>4</v>
      </c>
      <c r="B125">
        <v>1</v>
      </c>
    </row>
    <row r="126" spans="1:2" x14ac:dyDescent="0.25">
      <c r="A126" t="s">
        <v>5</v>
      </c>
      <c r="B126">
        <v>33</v>
      </c>
    </row>
    <row r="127" spans="1:2" x14ac:dyDescent="0.25">
      <c r="A127" t="s">
        <v>6</v>
      </c>
      <c r="B127">
        <v>0.5</v>
      </c>
    </row>
    <row r="128" spans="1:2" x14ac:dyDescent="0.25">
      <c r="A128" t="s">
        <v>7</v>
      </c>
      <c r="B128">
        <v>10</v>
      </c>
    </row>
    <row r="129" spans="1:2" x14ac:dyDescent="0.25">
      <c r="A129" t="s">
        <v>8</v>
      </c>
      <c r="B129">
        <v>0.15</v>
      </c>
    </row>
    <row r="130" spans="1:2" x14ac:dyDescent="0.25">
      <c r="A130" t="s">
        <v>9</v>
      </c>
      <c r="B130">
        <v>1</v>
      </c>
    </row>
    <row r="131" spans="1:2" x14ac:dyDescent="0.25">
      <c r="A131" t="s">
        <v>10</v>
      </c>
      <c r="B131" t="b">
        <v>0</v>
      </c>
    </row>
    <row r="133" spans="1:2" x14ac:dyDescent="0.25">
      <c r="A133" t="s">
        <v>61</v>
      </c>
    </row>
    <row r="134" spans="1:2" x14ac:dyDescent="0.25">
      <c r="A134" t="s">
        <v>62</v>
      </c>
    </row>
    <row r="135" spans="1:2" x14ac:dyDescent="0.25">
      <c r="A135" t="s">
        <v>4</v>
      </c>
      <c r="B135">
        <v>1</v>
      </c>
    </row>
    <row r="136" spans="1:2" x14ac:dyDescent="0.25">
      <c r="A136" t="s">
        <v>5</v>
      </c>
      <c r="B136">
        <v>33</v>
      </c>
    </row>
    <row r="137" spans="1:2" x14ac:dyDescent="0.25">
      <c r="A137" t="s">
        <v>6</v>
      </c>
      <c r="B137">
        <v>0.3</v>
      </c>
    </row>
    <row r="138" spans="1:2" x14ac:dyDescent="0.25">
      <c r="A138" t="s">
        <v>7</v>
      </c>
      <c r="B138">
        <v>10</v>
      </c>
    </row>
    <row r="139" spans="1:2" x14ac:dyDescent="0.25">
      <c r="A139" t="s">
        <v>8</v>
      </c>
      <c r="B139">
        <v>0.15</v>
      </c>
    </row>
    <row r="140" spans="1:2" x14ac:dyDescent="0.25">
      <c r="A140" t="s">
        <v>9</v>
      </c>
      <c r="B140">
        <v>1</v>
      </c>
    </row>
    <row r="141" spans="1:2" x14ac:dyDescent="0.25">
      <c r="A141" t="s">
        <v>10</v>
      </c>
      <c r="B141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2"/>
  <sheetViews>
    <sheetView workbookViewId="0">
      <selection activeCell="J16" sqref="J16"/>
    </sheetView>
  </sheetViews>
  <sheetFormatPr defaultRowHeight="17.25" x14ac:dyDescent="0.35"/>
  <cols>
    <col min="1" max="1" width="13.85546875" style="31" bestFit="1" customWidth="1"/>
    <col min="2" max="2" width="24.28515625" style="31" bestFit="1" customWidth="1"/>
    <col min="3" max="3" width="9.140625" style="31"/>
    <col min="4" max="4" width="11.42578125" style="31" bestFit="1" customWidth="1"/>
    <col min="5" max="6" width="9.140625" style="31"/>
    <col min="7" max="7" width="26" style="31" bestFit="1" customWidth="1"/>
    <col min="8" max="9" width="9.140625" style="31"/>
    <col min="10" max="10" width="19.140625" style="31" bestFit="1" customWidth="1"/>
    <col min="11" max="11" width="6.7109375" style="31" bestFit="1" customWidth="1"/>
    <col min="12" max="16384" width="9.140625" style="31"/>
  </cols>
  <sheetData>
    <row r="1" spans="1:13" ht="24.75" x14ac:dyDescent="0.35">
      <c r="A1" s="78" t="s">
        <v>0</v>
      </c>
      <c r="B1" s="78"/>
      <c r="C1" s="78"/>
      <c r="D1" s="78"/>
      <c r="E1" s="78"/>
      <c r="F1" s="78"/>
    </row>
    <row r="2" spans="1:13" x14ac:dyDescent="0.35">
      <c r="A2" s="60" t="s">
        <v>18</v>
      </c>
      <c r="B2" s="79" t="s">
        <v>17</v>
      </c>
      <c r="C2" s="79"/>
      <c r="D2" s="79"/>
      <c r="E2" s="79"/>
      <c r="F2" s="79"/>
    </row>
    <row r="3" spans="1:13" ht="18" thickBot="1" x14ac:dyDescent="0.4"/>
    <row r="4" spans="1:13" x14ac:dyDescent="0.35">
      <c r="A4" s="32" t="s">
        <v>19</v>
      </c>
      <c r="B4" s="33" t="s">
        <v>43</v>
      </c>
      <c r="C4" s="34"/>
      <c r="D4" s="58" t="s">
        <v>21</v>
      </c>
      <c r="E4" s="31">
        <v>195122</v>
      </c>
      <c r="G4" s="54" t="s">
        <v>31</v>
      </c>
    </row>
    <row r="5" spans="1:13" x14ac:dyDescent="0.35">
      <c r="A5" s="32" t="s">
        <v>36</v>
      </c>
      <c r="B5" s="49" t="s">
        <v>44</v>
      </c>
      <c r="C5" s="37"/>
      <c r="D5" s="58" t="s">
        <v>22</v>
      </c>
      <c r="E5" s="31">
        <v>9589</v>
      </c>
      <c r="G5" s="55" t="s">
        <v>29</v>
      </c>
      <c r="J5" s="31" t="s">
        <v>37</v>
      </c>
      <c r="K5" s="31">
        <v>89.41</v>
      </c>
      <c r="M5" s="31">
        <f>TAN((K7/2)*PI() / 180)</f>
        <v>0.72507690552943782</v>
      </c>
    </row>
    <row r="6" spans="1:13" x14ac:dyDescent="0.35">
      <c r="A6" s="80" t="s">
        <v>20</v>
      </c>
      <c r="B6" s="38" t="s">
        <v>4</v>
      </c>
      <c r="C6" s="39">
        <v>1</v>
      </c>
      <c r="D6" s="58" t="s">
        <v>23</v>
      </c>
      <c r="E6" s="31">
        <v>20923</v>
      </c>
      <c r="G6" s="55" t="s">
        <v>1</v>
      </c>
      <c r="J6" s="31" t="s">
        <v>38</v>
      </c>
      <c r="K6" s="31">
        <v>0</v>
      </c>
    </row>
    <row r="7" spans="1:13" x14ac:dyDescent="0.35">
      <c r="A7" s="80"/>
      <c r="B7" s="38" t="s">
        <v>5</v>
      </c>
      <c r="C7" s="39">
        <v>33</v>
      </c>
      <c r="D7" s="58" t="s">
        <v>24</v>
      </c>
      <c r="E7" s="31">
        <v>3006</v>
      </c>
      <c r="G7" s="55" t="s">
        <v>2</v>
      </c>
      <c r="J7" s="31" t="s">
        <v>39</v>
      </c>
      <c r="K7" s="31">
        <v>71.89</v>
      </c>
    </row>
    <row r="8" spans="1:13" x14ac:dyDescent="0.35">
      <c r="A8" s="80"/>
      <c r="B8" s="42" t="s">
        <v>6</v>
      </c>
      <c r="C8" s="43">
        <v>0.7</v>
      </c>
      <c r="D8" s="58" t="s">
        <v>25</v>
      </c>
      <c r="E8" s="31">
        <v>14340</v>
      </c>
      <c r="G8" s="55" t="s">
        <v>3</v>
      </c>
      <c r="J8" s="31" t="s">
        <v>40</v>
      </c>
      <c r="K8" s="31">
        <v>3.1</v>
      </c>
    </row>
    <row r="9" spans="1:13" x14ac:dyDescent="0.35">
      <c r="A9" s="80"/>
      <c r="B9" s="38" t="s">
        <v>7</v>
      </c>
      <c r="C9" s="39">
        <v>10</v>
      </c>
      <c r="D9" s="58" t="s">
        <v>26</v>
      </c>
      <c r="E9" s="52">
        <f>E7/E5</f>
        <v>0.31348420064657417</v>
      </c>
      <c r="G9" s="55" t="s">
        <v>30</v>
      </c>
    </row>
    <row r="10" spans="1:13" x14ac:dyDescent="0.35">
      <c r="A10" s="80"/>
      <c r="B10" s="38" t="s">
        <v>8</v>
      </c>
      <c r="C10" s="39">
        <v>0.15</v>
      </c>
      <c r="D10" s="58" t="s">
        <v>27</v>
      </c>
      <c r="E10" s="52">
        <f>E8/(E4-E5)</f>
        <v>7.7290832358663963E-2</v>
      </c>
      <c r="G10" s="55" t="s">
        <v>32</v>
      </c>
    </row>
    <row r="11" spans="1:13" x14ac:dyDescent="0.35">
      <c r="A11" s="80"/>
      <c r="B11" s="42" t="s">
        <v>9</v>
      </c>
      <c r="C11" s="43">
        <v>1</v>
      </c>
      <c r="D11" s="59" t="s">
        <v>28</v>
      </c>
      <c r="E11" s="53">
        <f>(E7+E8)/E4</f>
        <v>8.8898227775443053E-2</v>
      </c>
      <c r="G11" s="55" t="s">
        <v>33</v>
      </c>
    </row>
    <row r="12" spans="1:13" x14ac:dyDescent="0.35">
      <c r="A12" s="80"/>
      <c r="B12" s="42" t="s">
        <v>10</v>
      </c>
      <c r="C12" s="43" t="b">
        <v>0</v>
      </c>
      <c r="D12" s="81"/>
      <c r="E12" s="82"/>
      <c r="G12" s="56" t="s">
        <v>34</v>
      </c>
    </row>
    <row r="13" spans="1:13" ht="18" thickBot="1" x14ac:dyDescent="0.4">
      <c r="B13" s="33"/>
      <c r="C13" s="47"/>
      <c r="G13" s="57" t="s">
        <v>35</v>
      </c>
    </row>
    <row r="14" spans="1:13" x14ac:dyDescent="0.35">
      <c r="A14" s="32" t="s">
        <v>19</v>
      </c>
      <c r="B14" s="33" t="s">
        <v>45</v>
      </c>
      <c r="C14" s="34"/>
      <c r="D14" s="35" t="s">
        <v>21</v>
      </c>
      <c r="E14" s="31">
        <v>195122</v>
      </c>
    </row>
    <row r="15" spans="1:13" ht="18" thickBot="1" x14ac:dyDescent="0.4">
      <c r="A15" s="32" t="s">
        <v>36</v>
      </c>
      <c r="B15" s="36" t="s">
        <v>46</v>
      </c>
      <c r="C15" s="37"/>
      <c r="D15" s="35" t="s">
        <v>22</v>
      </c>
      <c r="E15" s="31">
        <v>9589</v>
      </c>
    </row>
    <row r="16" spans="1:13" ht="18" thickBot="1" x14ac:dyDescent="0.4">
      <c r="A16" s="80" t="s">
        <v>20</v>
      </c>
      <c r="B16" s="40" t="s">
        <v>4</v>
      </c>
      <c r="C16" s="41">
        <v>1</v>
      </c>
      <c r="D16" s="35" t="s">
        <v>23</v>
      </c>
      <c r="E16" s="65">
        <v>34830</v>
      </c>
      <c r="I16" s="31" t="s">
        <v>63</v>
      </c>
    </row>
    <row r="17" spans="1:11" x14ac:dyDescent="0.35">
      <c r="A17" s="80"/>
      <c r="B17" s="40" t="s">
        <v>5</v>
      </c>
      <c r="C17" s="41">
        <v>33</v>
      </c>
      <c r="D17" s="35" t="s">
        <v>24</v>
      </c>
      <c r="E17" s="66">
        <v>2324</v>
      </c>
      <c r="I17" s="31" t="s">
        <v>64</v>
      </c>
    </row>
    <row r="18" spans="1:11" ht="18" thickBot="1" x14ac:dyDescent="0.4">
      <c r="A18" s="80"/>
      <c r="B18" s="42" t="s">
        <v>6</v>
      </c>
      <c r="C18" s="68">
        <v>3.1</v>
      </c>
      <c r="D18" s="35" t="s">
        <v>25</v>
      </c>
      <c r="E18" s="67">
        <v>27565</v>
      </c>
    </row>
    <row r="19" spans="1:11" x14ac:dyDescent="0.35">
      <c r="A19" s="80"/>
      <c r="B19" s="40" t="s">
        <v>7</v>
      </c>
      <c r="C19" s="41">
        <v>10</v>
      </c>
      <c r="D19" s="35" t="s">
        <v>26</v>
      </c>
      <c r="E19" s="44">
        <f>E17/E15</f>
        <v>0.24236103869016581</v>
      </c>
    </row>
    <row r="20" spans="1:11" x14ac:dyDescent="0.35">
      <c r="A20" s="80"/>
      <c r="B20" s="40" t="s">
        <v>8</v>
      </c>
      <c r="C20" s="41">
        <v>0.15</v>
      </c>
      <c r="D20" s="35" t="s">
        <v>27</v>
      </c>
      <c r="E20" s="44">
        <f>E18/(E14-E15)</f>
        <v>0.14857195215945412</v>
      </c>
    </row>
    <row r="21" spans="1:11" x14ac:dyDescent="0.35">
      <c r="A21" s="80"/>
      <c r="B21" s="42" t="s">
        <v>9</v>
      </c>
      <c r="C21" s="43">
        <v>1</v>
      </c>
      <c r="D21" s="45" t="s">
        <v>28</v>
      </c>
      <c r="E21" s="46">
        <f>(E17+E18)/E14</f>
        <v>0.15318108670472833</v>
      </c>
      <c r="K21" s="35"/>
    </row>
    <row r="22" spans="1:11" x14ac:dyDescent="0.35">
      <c r="A22" s="80"/>
      <c r="B22" s="42" t="s">
        <v>10</v>
      </c>
      <c r="C22" s="43" t="b">
        <v>0</v>
      </c>
      <c r="D22" s="76"/>
      <c r="E22" s="77"/>
    </row>
    <row r="23" spans="1:11" x14ac:dyDescent="0.35">
      <c r="A23" s="48"/>
      <c r="B23" s="36"/>
      <c r="C23" s="49"/>
      <c r="D23" s="50"/>
      <c r="E23" s="51"/>
    </row>
    <row r="24" spans="1:11" x14ac:dyDescent="0.35">
      <c r="A24" s="32" t="s">
        <v>19</v>
      </c>
      <c r="B24" s="33" t="s">
        <v>11</v>
      </c>
      <c r="C24" s="34"/>
      <c r="D24" s="35" t="s">
        <v>21</v>
      </c>
      <c r="E24" s="31">
        <v>195122</v>
      </c>
    </row>
    <row r="25" spans="1:11" ht="18" thickBot="1" x14ac:dyDescent="0.4">
      <c r="A25" s="32" t="s">
        <v>36</v>
      </c>
      <c r="B25" s="33" t="s">
        <v>47</v>
      </c>
      <c r="C25" s="37"/>
      <c r="D25" s="35" t="s">
        <v>22</v>
      </c>
      <c r="E25" s="31">
        <v>9589</v>
      </c>
    </row>
    <row r="26" spans="1:11" ht="18" thickBot="1" x14ac:dyDescent="0.4">
      <c r="A26" s="80" t="s">
        <v>20</v>
      </c>
      <c r="B26" s="38" t="s">
        <v>4</v>
      </c>
      <c r="C26" s="39">
        <v>1</v>
      </c>
      <c r="D26" s="35" t="s">
        <v>23</v>
      </c>
      <c r="E26" s="65">
        <v>36128</v>
      </c>
    </row>
    <row r="27" spans="1:11" x14ac:dyDescent="0.35">
      <c r="A27" s="80"/>
      <c r="B27" s="38" t="s">
        <v>5</v>
      </c>
      <c r="C27" s="39">
        <v>33</v>
      </c>
      <c r="D27" s="35" t="s">
        <v>24</v>
      </c>
      <c r="E27" s="66">
        <v>2318</v>
      </c>
    </row>
    <row r="28" spans="1:11" ht="18" thickBot="1" x14ac:dyDescent="0.4">
      <c r="A28" s="80"/>
      <c r="B28" s="42" t="s">
        <v>6</v>
      </c>
      <c r="C28" s="68">
        <v>3.5</v>
      </c>
      <c r="D28" s="35" t="s">
        <v>25</v>
      </c>
      <c r="E28" s="67">
        <v>28857</v>
      </c>
    </row>
    <row r="29" spans="1:11" x14ac:dyDescent="0.35">
      <c r="A29" s="80"/>
      <c r="B29" s="38" t="s">
        <v>7</v>
      </c>
      <c r="C29" s="39">
        <v>10</v>
      </c>
      <c r="D29" s="35" t="s">
        <v>26</v>
      </c>
      <c r="E29" s="44">
        <f>E27/E25</f>
        <v>0.24173532172280737</v>
      </c>
    </row>
    <row r="30" spans="1:11" x14ac:dyDescent="0.35">
      <c r="A30" s="80"/>
      <c r="B30" s="42" t="s">
        <v>8</v>
      </c>
      <c r="C30" s="43">
        <v>0.15</v>
      </c>
      <c r="D30" s="35" t="s">
        <v>27</v>
      </c>
      <c r="E30" s="44">
        <f>E28/(E24-E25)</f>
        <v>0.15553567289916079</v>
      </c>
    </row>
    <row r="31" spans="1:11" x14ac:dyDescent="0.35">
      <c r="A31" s="80"/>
      <c r="B31" s="42" t="s">
        <v>9</v>
      </c>
      <c r="C31" s="43">
        <v>1</v>
      </c>
      <c r="D31" s="45" t="s">
        <v>28</v>
      </c>
      <c r="E31" s="46">
        <f>(E27+E28)/E24</f>
        <v>0.15977183505704123</v>
      </c>
    </row>
    <row r="32" spans="1:11" x14ac:dyDescent="0.35">
      <c r="A32" s="80"/>
      <c r="B32" s="42" t="s">
        <v>10</v>
      </c>
      <c r="C32" s="43" t="b">
        <v>0</v>
      </c>
      <c r="D32" s="83"/>
      <c r="E32" s="77"/>
    </row>
    <row r="34" spans="1:5" x14ac:dyDescent="0.35">
      <c r="A34" s="32" t="s">
        <v>19</v>
      </c>
      <c r="B34" s="33" t="s">
        <v>12</v>
      </c>
      <c r="C34" s="34"/>
      <c r="D34" s="35" t="s">
        <v>21</v>
      </c>
      <c r="E34" s="31">
        <v>195122</v>
      </c>
    </row>
    <row r="35" spans="1:5" ht="18" thickBot="1" x14ac:dyDescent="0.4">
      <c r="A35" s="32" t="s">
        <v>36</v>
      </c>
      <c r="B35" s="33" t="s">
        <v>48</v>
      </c>
      <c r="C35" s="37"/>
      <c r="D35" s="35" t="s">
        <v>22</v>
      </c>
      <c r="E35" s="31">
        <v>9589</v>
      </c>
    </row>
    <row r="36" spans="1:5" ht="18" thickBot="1" x14ac:dyDescent="0.4">
      <c r="A36" s="80" t="s">
        <v>20</v>
      </c>
      <c r="B36" s="38" t="s">
        <v>4</v>
      </c>
      <c r="C36" s="39">
        <v>1</v>
      </c>
      <c r="D36" s="35" t="s">
        <v>23</v>
      </c>
      <c r="E36" s="65">
        <v>38937</v>
      </c>
    </row>
    <row r="37" spans="1:5" x14ac:dyDescent="0.35">
      <c r="A37" s="80"/>
      <c r="B37" s="38" t="s">
        <v>5</v>
      </c>
      <c r="C37" s="39">
        <v>33</v>
      </c>
      <c r="D37" s="35" t="s">
        <v>24</v>
      </c>
      <c r="E37" s="66">
        <v>2309</v>
      </c>
    </row>
    <row r="38" spans="1:5" ht="18" thickBot="1" x14ac:dyDescent="0.4">
      <c r="A38" s="80"/>
      <c r="B38" s="42" t="s">
        <v>6</v>
      </c>
      <c r="C38" s="68">
        <v>4.5</v>
      </c>
      <c r="D38" s="35" t="s">
        <v>25</v>
      </c>
      <c r="E38" s="67">
        <v>31657</v>
      </c>
    </row>
    <row r="39" spans="1:5" x14ac:dyDescent="0.35">
      <c r="A39" s="80"/>
      <c r="B39" s="40" t="s">
        <v>7</v>
      </c>
      <c r="C39" s="41">
        <v>10</v>
      </c>
      <c r="D39" s="35" t="s">
        <v>26</v>
      </c>
      <c r="E39" s="44">
        <f>E37/E35</f>
        <v>0.24079674627176972</v>
      </c>
    </row>
    <row r="40" spans="1:5" x14ac:dyDescent="0.35">
      <c r="A40" s="80"/>
      <c r="B40" s="40" t="s">
        <v>8</v>
      </c>
      <c r="C40" s="41">
        <v>0.15</v>
      </c>
      <c r="D40" s="35" t="s">
        <v>27</v>
      </c>
      <c r="E40" s="44">
        <f>E38/(E34-E35)</f>
        <v>0.17062732775301429</v>
      </c>
    </row>
    <row r="41" spans="1:5" x14ac:dyDescent="0.35">
      <c r="A41" s="80"/>
      <c r="B41" s="42" t="s">
        <v>9</v>
      </c>
      <c r="C41" s="43">
        <v>1</v>
      </c>
      <c r="D41" s="45" t="s">
        <v>28</v>
      </c>
      <c r="E41" s="46">
        <f>(E37+E38)/E34</f>
        <v>0.17407570648107337</v>
      </c>
    </row>
    <row r="42" spans="1:5" x14ac:dyDescent="0.35">
      <c r="A42" s="80"/>
      <c r="B42" s="42" t="s">
        <v>10</v>
      </c>
      <c r="C42" s="43" t="b">
        <v>0</v>
      </c>
      <c r="D42" s="83"/>
      <c r="E42" s="77"/>
    </row>
    <row r="44" spans="1:5" x14ac:dyDescent="0.35">
      <c r="A44" s="32" t="s">
        <v>19</v>
      </c>
      <c r="B44" s="33" t="s">
        <v>13</v>
      </c>
      <c r="C44" s="34"/>
      <c r="D44" s="35" t="s">
        <v>21</v>
      </c>
      <c r="E44" s="31">
        <v>195122</v>
      </c>
    </row>
    <row r="45" spans="1:5" ht="18" thickBot="1" x14ac:dyDescent="0.4">
      <c r="A45" s="32" t="s">
        <v>36</v>
      </c>
      <c r="B45" s="33" t="s">
        <v>49</v>
      </c>
      <c r="C45" s="37"/>
      <c r="D45" s="35" t="s">
        <v>22</v>
      </c>
      <c r="E45" s="31">
        <v>9589</v>
      </c>
    </row>
    <row r="46" spans="1:5" ht="18" thickBot="1" x14ac:dyDescent="0.4">
      <c r="A46" s="80" t="s">
        <v>20</v>
      </c>
      <c r="B46" s="38" t="s">
        <v>4</v>
      </c>
      <c r="C46" s="39">
        <v>1</v>
      </c>
      <c r="D46" s="35" t="s">
        <v>23</v>
      </c>
      <c r="E46" s="65">
        <v>39910</v>
      </c>
    </row>
    <row r="47" spans="1:5" x14ac:dyDescent="0.35">
      <c r="A47" s="80"/>
      <c r="B47" s="38" t="s">
        <v>5</v>
      </c>
      <c r="C47" s="39">
        <v>33</v>
      </c>
      <c r="D47" s="35" t="s">
        <v>24</v>
      </c>
      <c r="E47" s="66">
        <v>2304</v>
      </c>
    </row>
    <row r="48" spans="1:5" ht="18" thickBot="1" x14ac:dyDescent="0.4">
      <c r="A48" s="80"/>
      <c r="B48" s="42" t="s">
        <v>6</v>
      </c>
      <c r="C48" s="68">
        <v>7</v>
      </c>
      <c r="D48" s="35" t="s">
        <v>25</v>
      </c>
      <c r="E48" s="67">
        <v>32625</v>
      </c>
    </row>
    <row r="49" spans="1:5" x14ac:dyDescent="0.35">
      <c r="A49" s="80"/>
      <c r="B49" s="40" t="s">
        <v>7</v>
      </c>
      <c r="C49" s="41">
        <v>10</v>
      </c>
      <c r="D49" s="35" t="s">
        <v>26</v>
      </c>
      <c r="E49" s="44">
        <f>E47/E45</f>
        <v>0.24027531546563771</v>
      </c>
    </row>
    <row r="50" spans="1:5" x14ac:dyDescent="0.35">
      <c r="A50" s="80"/>
      <c r="B50" s="40" t="s">
        <v>8</v>
      </c>
      <c r="C50" s="41">
        <v>0.15</v>
      </c>
      <c r="D50" s="35" t="s">
        <v>27</v>
      </c>
      <c r="E50" s="44">
        <f>E48/(E44-E45)</f>
        <v>0.17584472843106078</v>
      </c>
    </row>
    <row r="51" spans="1:5" x14ac:dyDescent="0.35">
      <c r="A51" s="80"/>
      <c r="B51" s="42" t="s">
        <v>9</v>
      </c>
      <c r="C51" s="43">
        <v>1</v>
      </c>
      <c r="D51" s="45" t="s">
        <v>28</v>
      </c>
      <c r="E51" s="46">
        <f>(E47+E48)/E44</f>
        <v>0.17901108024722995</v>
      </c>
    </row>
    <row r="52" spans="1:5" x14ac:dyDescent="0.35">
      <c r="A52" s="80"/>
      <c r="B52" s="42" t="s">
        <v>10</v>
      </c>
      <c r="C52" s="43" t="b">
        <v>0</v>
      </c>
      <c r="D52" s="83"/>
      <c r="E52" s="77"/>
    </row>
    <row r="54" spans="1:5" x14ac:dyDescent="0.35">
      <c r="A54" s="32" t="s">
        <v>19</v>
      </c>
      <c r="B54" s="33" t="s">
        <v>14</v>
      </c>
      <c r="C54" s="34"/>
      <c r="D54" s="35" t="s">
        <v>21</v>
      </c>
      <c r="E54" s="31">
        <v>195122</v>
      </c>
    </row>
    <row r="55" spans="1:5" ht="18" thickBot="1" x14ac:dyDescent="0.4">
      <c r="A55" s="32" t="s">
        <v>36</v>
      </c>
      <c r="B55" s="33" t="s">
        <v>50</v>
      </c>
      <c r="C55" s="37"/>
      <c r="D55" s="35" t="s">
        <v>22</v>
      </c>
      <c r="E55" s="31">
        <v>9589</v>
      </c>
    </row>
    <row r="56" spans="1:5" ht="18" thickBot="1" x14ac:dyDescent="0.4">
      <c r="A56" s="80" t="s">
        <v>20</v>
      </c>
      <c r="B56" s="38" t="s">
        <v>4</v>
      </c>
      <c r="C56" s="39">
        <v>1</v>
      </c>
      <c r="D56" s="35" t="s">
        <v>23</v>
      </c>
      <c r="E56" s="65">
        <v>33659</v>
      </c>
    </row>
    <row r="57" spans="1:5" x14ac:dyDescent="0.35">
      <c r="A57" s="80"/>
      <c r="B57" s="38" t="s">
        <v>5</v>
      </c>
      <c r="C57" s="39">
        <v>33</v>
      </c>
      <c r="D57" s="35" t="s">
        <v>24</v>
      </c>
      <c r="E57" s="66">
        <v>2339</v>
      </c>
    </row>
    <row r="58" spans="1:5" ht="18" thickBot="1" x14ac:dyDescent="0.4">
      <c r="A58" s="80"/>
      <c r="B58" s="42" t="s">
        <v>6</v>
      </c>
      <c r="C58" s="68">
        <v>2.8</v>
      </c>
      <c r="D58" s="35" t="s">
        <v>25</v>
      </c>
      <c r="E58" s="67">
        <v>26409</v>
      </c>
    </row>
    <row r="59" spans="1:5" x14ac:dyDescent="0.35">
      <c r="A59" s="80"/>
      <c r="B59" s="40" t="s">
        <v>7</v>
      </c>
      <c r="C59" s="41">
        <v>10</v>
      </c>
      <c r="D59" s="35" t="s">
        <v>26</v>
      </c>
      <c r="E59" s="44">
        <f>E57/E55</f>
        <v>0.2439253311085619</v>
      </c>
    </row>
    <row r="60" spans="1:5" x14ac:dyDescent="0.35">
      <c r="A60" s="80"/>
      <c r="B60" s="40" t="s">
        <v>8</v>
      </c>
      <c r="C60" s="41">
        <v>0.15</v>
      </c>
      <c r="D60" s="35" t="s">
        <v>27</v>
      </c>
      <c r="E60" s="44">
        <f>E58/(E54-E55)</f>
        <v>0.14234125465550604</v>
      </c>
    </row>
    <row r="61" spans="1:5" x14ac:dyDescent="0.35">
      <c r="A61" s="80"/>
      <c r="B61" s="42" t="s">
        <v>9</v>
      </c>
      <c r="C61" s="43">
        <v>1</v>
      </c>
      <c r="D61" s="45" t="s">
        <v>28</v>
      </c>
      <c r="E61" s="46">
        <f>(E57+E58)/E54</f>
        <v>0.1473334631666342</v>
      </c>
    </row>
    <row r="62" spans="1:5" x14ac:dyDescent="0.35">
      <c r="A62" s="80"/>
      <c r="B62" s="42" t="s">
        <v>10</v>
      </c>
      <c r="C62" s="43" t="b">
        <v>0</v>
      </c>
      <c r="D62" s="83"/>
      <c r="E62" s="77"/>
    </row>
    <row r="64" spans="1:5" x14ac:dyDescent="0.35">
      <c r="A64" s="32" t="s">
        <v>19</v>
      </c>
      <c r="B64" s="33" t="s">
        <v>15</v>
      </c>
      <c r="C64" s="34"/>
      <c r="D64" s="35" t="s">
        <v>21</v>
      </c>
      <c r="E64" s="31">
        <v>195122</v>
      </c>
    </row>
    <row r="65" spans="1:5" ht="18" thickBot="1" x14ac:dyDescent="0.4">
      <c r="A65" s="32" t="s">
        <v>36</v>
      </c>
      <c r="B65" s="33" t="s">
        <v>51</v>
      </c>
      <c r="C65" s="37"/>
      <c r="D65" s="35" t="s">
        <v>22</v>
      </c>
      <c r="E65" s="31">
        <v>9589</v>
      </c>
    </row>
    <row r="66" spans="1:5" ht="18" thickBot="1" x14ac:dyDescent="0.4">
      <c r="A66" s="80" t="s">
        <v>20</v>
      </c>
      <c r="B66" s="38" t="s">
        <v>4</v>
      </c>
      <c r="C66" s="39">
        <v>1</v>
      </c>
      <c r="D66" s="35" t="s">
        <v>23</v>
      </c>
      <c r="E66" s="65">
        <v>32343</v>
      </c>
    </row>
    <row r="67" spans="1:5" x14ac:dyDescent="0.35">
      <c r="A67" s="80"/>
      <c r="B67" s="38" t="s">
        <v>5</v>
      </c>
      <c r="C67" s="39">
        <v>33</v>
      </c>
      <c r="D67" s="35" t="s">
        <v>24</v>
      </c>
      <c r="E67" s="66">
        <v>2372</v>
      </c>
    </row>
    <row r="68" spans="1:5" ht="18" thickBot="1" x14ac:dyDescent="0.4">
      <c r="A68" s="80"/>
      <c r="B68" s="42" t="s">
        <v>6</v>
      </c>
      <c r="C68" s="68">
        <v>2.5</v>
      </c>
      <c r="D68" s="35" t="s">
        <v>25</v>
      </c>
      <c r="E68" s="67">
        <v>25126</v>
      </c>
    </row>
    <row r="69" spans="1:5" x14ac:dyDescent="0.35">
      <c r="A69" s="80"/>
      <c r="B69" s="40" t="s">
        <v>7</v>
      </c>
      <c r="C69" s="41">
        <v>10</v>
      </c>
      <c r="D69" s="35" t="s">
        <v>26</v>
      </c>
      <c r="E69" s="44">
        <f>E67/E65</f>
        <v>0.24736677442903326</v>
      </c>
    </row>
    <row r="70" spans="1:5" x14ac:dyDescent="0.35">
      <c r="A70" s="80"/>
      <c r="B70" s="40" t="s">
        <v>8</v>
      </c>
      <c r="C70" s="41">
        <v>0.15</v>
      </c>
      <c r="D70" s="35" t="s">
        <v>27</v>
      </c>
      <c r="E70" s="44">
        <f>E68/(E64-E65)</f>
        <v>0.13542604280640103</v>
      </c>
    </row>
    <row r="71" spans="1:5" x14ac:dyDescent="0.35">
      <c r="A71" s="80"/>
      <c r="B71" s="42" t="s">
        <v>9</v>
      </c>
      <c r="C71" s="43">
        <v>1</v>
      </c>
      <c r="D71" s="45" t="s">
        <v>28</v>
      </c>
      <c r="E71" s="46">
        <f>(E67+E68)/E64</f>
        <v>0.14092721476819631</v>
      </c>
    </row>
    <row r="72" spans="1:5" x14ac:dyDescent="0.35">
      <c r="A72" s="80"/>
      <c r="B72" s="42" t="s">
        <v>10</v>
      </c>
      <c r="C72" s="43" t="b">
        <v>0</v>
      </c>
      <c r="D72" s="83"/>
      <c r="E72" s="77"/>
    </row>
    <row r="74" spans="1:5" x14ac:dyDescent="0.35">
      <c r="A74" s="32" t="s">
        <v>19</v>
      </c>
      <c r="B74" s="33" t="s">
        <v>52</v>
      </c>
      <c r="C74" s="34"/>
      <c r="D74" s="35" t="s">
        <v>21</v>
      </c>
      <c r="E74" s="31">
        <v>195122</v>
      </c>
    </row>
    <row r="75" spans="1:5" ht="18" thickBot="1" x14ac:dyDescent="0.4">
      <c r="A75" s="32" t="s">
        <v>36</v>
      </c>
      <c r="B75" s="33" t="s">
        <v>53</v>
      </c>
      <c r="C75" s="37"/>
      <c r="D75" s="35" t="s">
        <v>22</v>
      </c>
      <c r="E75" s="31">
        <v>9589</v>
      </c>
    </row>
    <row r="76" spans="1:5" ht="18" thickBot="1" x14ac:dyDescent="0.4">
      <c r="A76" s="80" t="s">
        <v>20</v>
      </c>
      <c r="B76" s="38" t="s">
        <v>4</v>
      </c>
      <c r="C76" s="39">
        <v>1</v>
      </c>
      <c r="D76" s="35" t="s">
        <v>23</v>
      </c>
      <c r="E76" s="65">
        <v>26597</v>
      </c>
    </row>
    <row r="77" spans="1:5" x14ac:dyDescent="0.35">
      <c r="A77" s="80"/>
      <c r="B77" s="38" t="s">
        <v>5</v>
      </c>
      <c r="C77" s="39">
        <v>33</v>
      </c>
      <c r="D77" s="35" t="s">
        <v>24</v>
      </c>
      <c r="E77" s="66">
        <v>2511</v>
      </c>
    </row>
    <row r="78" spans="1:5" ht="18" thickBot="1" x14ac:dyDescent="0.4">
      <c r="A78" s="80"/>
      <c r="B78" s="42" t="s">
        <v>6</v>
      </c>
      <c r="C78" s="68">
        <v>1.5</v>
      </c>
      <c r="D78" s="35" t="s">
        <v>25</v>
      </c>
      <c r="E78" s="67">
        <v>19519</v>
      </c>
    </row>
    <row r="79" spans="1:5" x14ac:dyDescent="0.35">
      <c r="A79" s="80"/>
      <c r="B79" s="40" t="s">
        <v>7</v>
      </c>
      <c r="C79" s="41">
        <v>10</v>
      </c>
      <c r="D79" s="35" t="s">
        <v>26</v>
      </c>
      <c r="E79" s="44">
        <f>E77/E75</f>
        <v>0.26186255083950361</v>
      </c>
    </row>
    <row r="80" spans="1:5" x14ac:dyDescent="0.35">
      <c r="A80" s="80"/>
      <c r="B80" s="40" t="s">
        <v>8</v>
      </c>
      <c r="C80" s="41">
        <v>0.15</v>
      </c>
      <c r="D80" s="35" t="s">
        <v>27</v>
      </c>
      <c r="E80" s="44">
        <f>E78/(E74-E75)</f>
        <v>0.10520500396155939</v>
      </c>
    </row>
    <row r="81" spans="1:5" x14ac:dyDescent="0.35">
      <c r="A81" s="80"/>
      <c r="B81" s="42" t="s">
        <v>9</v>
      </c>
      <c r="C81" s="43">
        <v>1</v>
      </c>
      <c r="D81" s="45" t="s">
        <v>28</v>
      </c>
      <c r="E81" s="46">
        <f>(E77+E78)/E74</f>
        <v>0.11290372177406956</v>
      </c>
    </row>
    <row r="82" spans="1:5" x14ac:dyDescent="0.35">
      <c r="A82" s="80"/>
      <c r="B82" s="42" t="s">
        <v>10</v>
      </c>
      <c r="C82" s="43" t="b">
        <v>0</v>
      </c>
      <c r="D82" s="83"/>
      <c r="E82" s="77"/>
    </row>
  </sheetData>
  <sheetProtection sheet="1" objects="1" scenarios="1" selectLockedCells="1"/>
  <mergeCells count="18">
    <mergeCell ref="A56:A62"/>
    <mergeCell ref="D62:E62"/>
    <mergeCell ref="A66:A72"/>
    <mergeCell ref="D72:E72"/>
    <mergeCell ref="A76:A82"/>
    <mergeCell ref="D82:E82"/>
    <mergeCell ref="A36:A42"/>
    <mergeCell ref="D42:E42"/>
    <mergeCell ref="A46:A52"/>
    <mergeCell ref="D52:E52"/>
    <mergeCell ref="A26:A32"/>
    <mergeCell ref="D32:E32"/>
    <mergeCell ref="D22:E22"/>
    <mergeCell ref="A1:F1"/>
    <mergeCell ref="B2:F2"/>
    <mergeCell ref="A6:A12"/>
    <mergeCell ref="A16:A22"/>
    <mergeCell ref="D12:E12"/>
  </mergeCells>
  <pageMargins left="0.7" right="0.7" top="0.75" bottom="0.75" header="0.3" footer="0.3"/>
  <pageSetup paperSize="9" scale="84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3"/>
  <sheetViews>
    <sheetView tabSelected="1" workbookViewId="0">
      <selection activeCell="M11" sqref="M11"/>
    </sheetView>
  </sheetViews>
  <sheetFormatPr defaultRowHeight="17.25" x14ac:dyDescent="0.35"/>
  <cols>
    <col min="1" max="1" width="13.85546875" style="3" bestFit="1" customWidth="1"/>
    <col min="2" max="2" width="24.28515625" style="3" bestFit="1" customWidth="1"/>
    <col min="3" max="3" width="9.140625" style="3"/>
    <col min="4" max="4" width="11.42578125" style="3" bestFit="1" customWidth="1"/>
    <col min="5" max="6" width="9.140625" style="3"/>
    <col min="7" max="7" width="26" style="3" bestFit="1" customWidth="1"/>
    <col min="8" max="9" width="9.140625" style="3"/>
    <col min="10" max="10" width="19.140625" style="3" bestFit="1" customWidth="1"/>
    <col min="11" max="11" width="6.7109375" style="3" bestFit="1" customWidth="1"/>
    <col min="12" max="12" width="9.140625" style="3"/>
    <col min="13" max="13" width="13.85546875" style="3" bestFit="1" customWidth="1"/>
    <col min="14" max="16384" width="9.140625" style="3"/>
  </cols>
  <sheetData>
    <row r="1" spans="1:13" ht="24.75" x14ac:dyDescent="0.35">
      <c r="A1" s="87" t="s">
        <v>0</v>
      </c>
      <c r="B1" s="87"/>
      <c r="C1" s="87"/>
      <c r="D1" s="87"/>
      <c r="E1" s="87"/>
      <c r="F1" s="87"/>
    </row>
    <row r="2" spans="1:13" ht="18" thickBot="1" x14ac:dyDescent="0.4">
      <c r="A2" s="3" t="s">
        <v>18</v>
      </c>
      <c r="B2" s="88" t="s">
        <v>17</v>
      </c>
      <c r="C2" s="88"/>
      <c r="D2" s="88"/>
      <c r="E2" s="88"/>
      <c r="F2" s="88"/>
    </row>
    <row r="3" spans="1:13" ht="18" thickBot="1" x14ac:dyDescent="0.4">
      <c r="A3" s="75" t="s">
        <v>65</v>
      </c>
      <c r="B3" s="93" t="s">
        <v>66</v>
      </c>
      <c r="C3" s="93"/>
      <c r="D3" s="93"/>
      <c r="E3" s="93"/>
      <c r="F3" s="94"/>
      <c r="G3" s="27" t="s">
        <v>31</v>
      </c>
      <c r="M3" s="3" t="s">
        <v>67</v>
      </c>
    </row>
    <row r="4" spans="1:13" x14ac:dyDescent="0.35">
      <c r="A4" s="5" t="s">
        <v>19</v>
      </c>
      <c r="B4" s="6" t="s">
        <v>41</v>
      </c>
      <c r="C4" s="9"/>
      <c r="D4" s="4" t="s">
        <v>21</v>
      </c>
      <c r="E4" s="3">
        <v>157760</v>
      </c>
      <c r="G4" s="28" t="s">
        <v>29</v>
      </c>
      <c r="J4" s="69" t="s">
        <v>37</v>
      </c>
      <c r="K4" s="70">
        <v>86.74</v>
      </c>
      <c r="L4" s="69"/>
      <c r="M4" s="70">
        <f>TAN((K6/2)*PI() / 180)</f>
        <v>0.34432761328966521</v>
      </c>
    </row>
    <row r="5" spans="1:13" ht="18" thickBot="1" x14ac:dyDescent="0.4">
      <c r="A5" s="5" t="s">
        <v>36</v>
      </c>
      <c r="B5" s="7" t="s">
        <v>42</v>
      </c>
      <c r="C5" s="1"/>
      <c r="D5" s="4" t="s">
        <v>22</v>
      </c>
      <c r="E5" s="3">
        <v>29882</v>
      </c>
      <c r="G5" s="28" t="s">
        <v>1</v>
      </c>
      <c r="J5" s="71" t="s">
        <v>38</v>
      </c>
      <c r="K5" s="72">
        <v>0</v>
      </c>
      <c r="L5" s="71"/>
      <c r="M5" s="72"/>
    </row>
    <row r="6" spans="1:13" ht="18" thickBot="1" x14ac:dyDescent="0.4">
      <c r="A6" s="84" t="s">
        <v>20</v>
      </c>
      <c r="B6" s="8" t="s">
        <v>4</v>
      </c>
      <c r="C6" s="18">
        <v>1</v>
      </c>
      <c r="D6" s="4" t="s">
        <v>23</v>
      </c>
      <c r="E6" s="61">
        <v>59033</v>
      </c>
      <c r="G6" s="28" t="s">
        <v>2</v>
      </c>
      <c r="J6" s="71" t="s">
        <v>39</v>
      </c>
      <c r="K6" s="72">
        <v>38</v>
      </c>
      <c r="L6" s="71"/>
      <c r="M6" s="72"/>
    </row>
    <row r="7" spans="1:13" ht="18" thickBot="1" x14ac:dyDescent="0.4">
      <c r="A7" s="84"/>
      <c r="B7" s="8" t="s">
        <v>5</v>
      </c>
      <c r="C7" s="2">
        <v>33</v>
      </c>
      <c r="D7" s="4" t="s">
        <v>24</v>
      </c>
      <c r="E7" s="62">
        <v>680</v>
      </c>
      <c r="G7" s="28" t="s">
        <v>3</v>
      </c>
      <c r="J7" s="73" t="s">
        <v>40</v>
      </c>
      <c r="K7" s="74">
        <v>0.78</v>
      </c>
      <c r="L7" s="73"/>
      <c r="M7" s="74"/>
    </row>
    <row r="8" spans="1:13" ht="18" thickBot="1" x14ac:dyDescent="0.4">
      <c r="A8" s="84"/>
      <c r="B8" s="13" t="s">
        <v>6</v>
      </c>
      <c r="C8" s="14">
        <v>0.7</v>
      </c>
      <c r="D8" s="4" t="s">
        <v>25</v>
      </c>
      <c r="E8" s="63">
        <v>29831</v>
      </c>
      <c r="G8" s="28" t="s">
        <v>30</v>
      </c>
    </row>
    <row r="9" spans="1:13" x14ac:dyDescent="0.35">
      <c r="A9" s="84"/>
      <c r="B9" s="8" t="s">
        <v>7</v>
      </c>
      <c r="C9" s="2">
        <v>10</v>
      </c>
      <c r="D9" s="4" t="s">
        <v>26</v>
      </c>
      <c r="E9" s="10">
        <f>E7/E5</f>
        <v>2.2756174285523057E-2</v>
      </c>
      <c r="G9" s="28" t="s">
        <v>32</v>
      </c>
    </row>
    <row r="10" spans="1:13" x14ac:dyDescent="0.35">
      <c r="A10" s="84"/>
      <c r="B10" s="8" t="s">
        <v>8</v>
      </c>
      <c r="C10" s="2">
        <v>0.15</v>
      </c>
      <c r="D10" s="4" t="s">
        <v>27</v>
      </c>
      <c r="E10" s="10">
        <f>E8/(E4-E5)</f>
        <v>0.23327702966890318</v>
      </c>
      <c r="G10" s="28" t="s">
        <v>33</v>
      </c>
    </row>
    <row r="11" spans="1:13" x14ac:dyDescent="0.35">
      <c r="A11" s="84"/>
      <c r="B11" s="13" t="s">
        <v>9</v>
      </c>
      <c r="C11" s="14">
        <v>1</v>
      </c>
      <c r="D11" s="11" t="s">
        <v>28</v>
      </c>
      <c r="E11" s="12">
        <f>(E7+E8)/E4</f>
        <v>0.19340136916835698</v>
      </c>
      <c r="G11" s="29" t="s">
        <v>34</v>
      </c>
    </row>
    <row r="12" spans="1:13" ht="18" thickBot="1" x14ac:dyDescent="0.4">
      <c r="A12" s="84"/>
      <c r="B12" s="13" t="s">
        <v>10</v>
      </c>
      <c r="C12" s="14" t="b">
        <v>0</v>
      </c>
      <c r="D12" s="89"/>
      <c r="E12" s="90"/>
      <c r="G12" s="30" t="s">
        <v>35</v>
      </c>
    </row>
    <row r="14" spans="1:13" x14ac:dyDescent="0.35">
      <c r="A14" s="5" t="s">
        <v>19</v>
      </c>
      <c r="B14" s="6" t="s">
        <v>16</v>
      </c>
      <c r="C14" s="9"/>
      <c r="D14" s="4" t="s">
        <v>21</v>
      </c>
      <c r="E14" s="19">
        <v>157760</v>
      </c>
    </row>
    <row r="15" spans="1:13" ht="18" thickBot="1" x14ac:dyDescent="0.4">
      <c r="A15" s="5" t="s">
        <v>36</v>
      </c>
      <c r="B15" s="17" t="s">
        <v>54</v>
      </c>
      <c r="C15" s="15"/>
      <c r="D15" s="4" t="s">
        <v>22</v>
      </c>
      <c r="E15" s="19">
        <v>29882</v>
      </c>
    </row>
    <row r="16" spans="1:13" ht="18" thickBot="1" x14ac:dyDescent="0.4">
      <c r="A16" s="84" t="s">
        <v>20</v>
      </c>
      <c r="B16" s="8" t="s">
        <v>4</v>
      </c>
      <c r="C16" s="18">
        <v>1</v>
      </c>
      <c r="D16" s="4" t="s">
        <v>23</v>
      </c>
      <c r="E16" s="61">
        <v>59721</v>
      </c>
    </row>
    <row r="17" spans="1:11" x14ac:dyDescent="0.35">
      <c r="A17" s="84"/>
      <c r="B17" s="8" t="s">
        <v>5</v>
      </c>
      <c r="C17" s="16">
        <v>33</v>
      </c>
      <c r="D17" s="4" t="s">
        <v>24</v>
      </c>
      <c r="E17" s="62">
        <v>525</v>
      </c>
    </row>
    <row r="18" spans="1:11" ht="18" thickBot="1" x14ac:dyDescent="0.4">
      <c r="A18" s="84"/>
      <c r="B18" s="13" t="s">
        <v>6</v>
      </c>
      <c r="C18" s="64">
        <v>0.8</v>
      </c>
      <c r="D18" s="4" t="s">
        <v>25</v>
      </c>
      <c r="E18" s="63">
        <v>30634</v>
      </c>
    </row>
    <row r="19" spans="1:11" x14ac:dyDescent="0.35">
      <c r="A19" s="84"/>
      <c r="B19" s="8" t="s">
        <v>7</v>
      </c>
      <c r="C19" s="16">
        <v>10</v>
      </c>
      <c r="D19" s="4" t="s">
        <v>26</v>
      </c>
      <c r="E19" s="10">
        <f>E17/E15</f>
        <v>1.7569105146911183E-2</v>
      </c>
    </row>
    <row r="20" spans="1:11" x14ac:dyDescent="0.35">
      <c r="A20" s="84"/>
      <c r="B20" s="8" t="s">
        <v>8</v>
      </c>
      <c r="C20" s="16">
        <v>0.15</v>
      </c>
      <c r="D20" s="4" t="s">
        <v>27</v>
      </c>
      <c r="E20" s="10">
        <f>E18/(E14-E15)</f>
        <v>0.23955645224354463</v>
      </c>
    </row>
    <row r="21" spans="1:11" x14ac:dyDescent="0.35">
      <c r="A21" s="84"/>
      <c r="B21" s="13" t="s">
        <v>9</v>
      </c>
      <c r="C21" s="14">
        <v>1</v>
      </c>
      <c r="D21" s="11" t="s">
        <v>28</v>
      </c>
      <c r="E21" s="12">
        <f>(E17+E18)/E14</f>
        <v>0.1975088742393509</v>
      </c>
      <c r="K21" s="4"/>
    </row>
    <row r="22" spans="1:11" x14ac:dyDescent="0.35">
      <c r="A22" s="84"/>
      <c r="B22" s="13" t="s">
        <v>10</v>
      </c>
      <c r="C22" s="14" t="b">
        <v>0</v>
      </c>
      <c r="D22" s="91"/>
      <c r="E22" s="92"/>
    </row>
    <row r="23" spans="1:11" s="19" customFormat="1" x14ac:dyDescent="0.35">
      <c r="A23" s="22"/>
      <c r="B23" s="21"/>
      <c r="C23" s="20"/>
      <c r="D23" s="23"/>
      <c r="E23" s="24"/>
    </row>
    <row r="24" spans="1:11" s="19" customFormat="1" x14ac:dyDescent="0.35">
      <c r="A24" s="5" t="s">
        <v>19</v>
      </c>
      <c r="B24" s="6" t="s">
        <v>55</v>
      </c>
      <c r="C24" s="9"/>
      <c r="D24" s="4" t="s">
        <v>21</v>
      </c>
      <c r="E24" s="19">
        <v>157760</v>
      </c>
    </row>
    <row r="25" spans="1:11" s="19" customFormat="1" ht="18" thickBot="1" x14ac:dyDescent="0.4">
      <c r="A25" s="5" t="s">
        <v>36</v>
      </c>
      <c r="B25" s="17" t="s">
        <v>56</v>
      </c>
      <c r="C25" s="25"/>
      <c r="D25" s="4" t="s">
        <v>22</v>
      </c>
      <c r="E25" s="19">
        <v>29882</v>
      </c>
    </row>
    <row r="26" spans="1:11" s="19" customFormat="1" ht="18" thickBot="1" x14ac:dyDescent="0.4">
      <c r="A26" s="84" t="s">
        <v>20</v>
      </c>
      <c r="B26" s="8" t="s">
        <v>4</v>
      </c>
      <c r="C26" s="26">
        <v>1</v>
      </c>
      <c r="D26" s="4" t="s">
        <v>23</v>
      </c>
      <c r="E26" s="61">
        <v>65454</v>
      </c>
    </row>
    <row r="27" spans="1:11" s="19" customFormat="1" x14ac:dyDescent="0.35">
      <c r="A27" s="84"/>
      <c r="B27" s="8" t="s">
        <v>5</v>
      </c>
      <c r="C27" s="26">
        <v>33</v>
      </c>
      <c r="D27" s="4" t="s">
        <v>24</v>
      </c>
      <c r="E27" s="62">
        <v>237</v>
      </c>
    </row>
    <row r="28" spans="1:11" s="19" customFormat="1" ht="18" thickBot="1" x14ac:dyDescent="0.4">
      <c r="A28" s="84"/>
      <c r="B28" s="13" t="s">
        <v>6</v>
      </c>
      <c r="C28" s="64">
        <v>1.5</v>
      </c>
      <c r="D28" s="4" t="s">
        <v>25</v>
      </c>
      <c r="E28" s="63">
        <v>35809</v>
      </c>
    </row>
    <row r="29" spans="1:11" s="19" customFormat="1" x14ac:dyDescent="0.35">
      <c r="A29" s="84"/>
      <c r="B29" s="8" t="s">
        <v>7</v>
      </c>
      <c r="C29" s="26">
        <v>10</v>
      </c>
      <c r="D29" s="4" t="s">
        <v>26</v>
      </c>
      <c r="E29" s="10">
        <f>E27/E25</f>
        <v>7.9311960377484777E-3</v>
      </c>
    </row>
    <row r="30" spans="1:11" s="19" customFormat="1" x14ac:dyDescent="0.35">
      <c r="A30" s="84"/>
      <c r="B30" s="8" t="s">
        <v>8</v>
      </c>
      <c r="C30" s="26">
        <v>0.15</v>
      </c>
      <c r="D30" s="4" t="s">
        <v>27</v>
      </c>
      <c r="E30" s="10">
        <f>E28/(E24-E25)</f>
        <v>0.28002471105272214</v>
      </c>
    </row>
    <row r="31" spans="1:11" s="19" customFormat="1" x14ac:dyDescent="0.35">
      <c r="A31" s="84"/>
      <c r="B31" s="13" t="s">
        <v>9</v>
      </c>
      <c r="C31" s="14">
        <v>1</v>
      </c>
      <c r="D31" s="11" t="s">
        <v>28</v>
      </c>
      <c r="E31" s="12">
        <f>(E27+E28)/E24</f>
        <v>0.22848630831643002</v>
      </c>
    </row>
    <row r="32" spans="1:11" s="19" customFormat="1" x14ac:dyDescent="0.35">
      <c r="A32" s="84"/>
      <c r="B32" s="13" t="s">
        <v>10</v>
      </c>
      <c r="C32" s="14" t="b">
        <v>0</v>
      </c>
      <c r="D32" s="85"/>
      <c r="E32" s="86"/>
    </row>
    <row r="33" spans="1:5" s="19" customFormat="1" x14ac:dyDescent="0.35"/>
    <row r="35" spans="1:5" x14ac:dyDescent="0.35">
      <c r="A35" s="5" t="s">
        <v>19</v>
      </c>
      <c r="B35" s="6" t="s">
        <v>57</v>
      </c>
      <c r="C35" s="9"/>
      <c r="D35" s="4" t="s">
        <v>21</v>
      </c>
      <c r="E35" s="19">
        <v>157760</v>
      </c>
    </row>
    <row r="36" spans="1:5" ht="18" thickBot="1" x14ac:dyDescent="0.4">
      <c r="A36" s="5" t="s">
        <v>36</v>
      </c>
      <c r="B36" s="17" t="s">
        <v>58</v>
      </c>
      <c r="C36" s="25"/>
      <c r="D36" s="4" t="s">
        <v>22</v>
      </c>
      <c r="E36" s="19">
        <v>29882</v>
      </c>
    </row>
    <row r="37" spans="1:5" ht="18" thickBot="1" x14ac:dyDescent="0.4">
      <c r="A37" s="84" t="s">
        <v>20</v>
      </c>
      <c r="B37" s="8" t="s">
        <v>4</v>
      </c>
      <c r="C37" s="26">
        <v>1</v>
      </c>
      <c r="D37" s="4" t="s">
        <v>23</v>
      </c>
      <c r="E37" s="61">
        <v>73700</v>
      </c>
    </row>
    <row r="38" spans="1:5" x14ac:dyDescent="0.35">
      <c r="A38" s="84"/>
      <c r="B38" s="8" t="s">
        <v>5</v>
      </c>
      <c r="C38" s="26">
        <v>33</v>
      </c>
      <c r="D38" s="4" t="s">
        <v>24</v>
      </c>
      <c r="E38" s="62">
        <v>156</v>
      </c>
    </row>
    <row r="39" spans="1:5" ht="18" thickBot="1" x14ac:dyDescent="0.4">
      <c r="A39" s="84"/>
      <c r="B39" s="13" t="s">
        <v>6</v>
      </c>
      <c r="C39" s="64">
        <v>3</v>
      </c>
      <c r="D39" s="4" t="s">
        <v>25</v>
      </c>
      <c r="E39" s="63">
        <v>43974</v>
      </c>
    </row>
    <row r="40" spans="1:5" x14ac:dyDescent="0.35">
      <c r="A40" s="84"/>
      <c r="B40" s="8" t="s">
        <v>7</v>
      </c>
      <c r="C40" s="26">
        <v>10</v>
      </c>
      <c r="D40" s="4" t="s">
        <v>26</v>
      </c>
      <c r="E40" s="10">
        <f>E38/E36</f>
        <v>5.2205341007964664E-3</v>
      </c>
    </row>
    <row r="41" spans="1:5" x14ac:dyDescent="0.35">
      <c r="A41" s="84"/>
      <c r="B41" s="8" t="s">
        <v>8</v>
      </c>
      <c r="C41" s="26">
        <v>0.15</v>
      </c>
      <c r="D41" s="4" t="s">
        <v>27</v>
      </c>
      <c r="E41" s="10">
        <f>E39/(E35-E36)</f>
        <v>0.34387463050720218</v>
      </c>
    </row>
    <row r="42" spans="1:5" x14ac:dyDescent="0.35">
      <c r="A42" s="84"/>
      <c r="B42" s="13" t="s">
        <v>9</v>
      </c>
      <c r="C42" s="14">
        <v>1</v>
      </c>
      <c r="D42" s="11" t="s">
        <v>28</v>
      </c>
      <c r="E42" s="12">
        <f>(E38+E39)/E35</f>
        <v>0.27972870182555781</v>
      </c>
    </row>
    <row r="43" spans="1:5" x14ac:dyDescent="0.35">
      <c r="A43" s="84"/>
      <c r="B43" s="13" t="s">
        <v>10</v>
      </c>
      <c r="C43" s="14" t="b">
        <v>0</v>
      </c>
      <c r="D43" s="85"/>
      <c r="E43" s="95"/>
    </row>
    <row r="45" spans="1:5" x14ac:dyDescent="0.35">
      <c r="A45" s="5" t="s">
        <v>19</v>
      </c>
      <c r="B45" s="6" t="s">
        <v>59</v>
      </c>
      <c r="C45" s="9"/>
      <c r="D45" s="4" t="s">
        <v>21</v>
      </c>
      <c r="E45" s="19">
        <v>157760</v>
      </c>
    </row>
    <row r="46" spans="1:5" ht="18" thickBot="1" x14ac:dyDescent="0.4">
      <c r="A46" s="5" t="s">
        <v>36</v>
      </c>
      <c r="B46" s="17" t="s">
        <v>60</v>
      </c>
      <c r="C46" s="25"/>
      <c r="D46" s="4" t="s">
        <v>22</v>
      </c>
      <c r="E46" s="19">
        <v>29882</v>
      </c>
    </row>
    <row r="47" spans="1:5" ht="18" thickBot="1" x14ac:dyDescent="0.4">
      <c r="A47" s="84" t="s">
        <v>20</v>
      </c>
      <c r="B47" s="8" t="s">
        <v>4</v>
      </c>
      <c r="C47" s="26">
        <v>1</v>
      </c>
      <c r="D47" s="4" t="s">
        <v>23</v>
      </c>
      <c r="E47" s="61">
        <v>57685</v>
      </c>
    </row>
    <row r="48" spans="1:5" x14ac:dyDescent="0.35">
      <c r="A48" s="84"/>
      <c r="B48" s="8" t="s">
        <v>5</v>
      </c>
      <c r="C48" s="26">
        <v>33</v>
      </c>
      <c r="D48" s="4" t="s">
        <v>24</v>
      </c>
      <c r="E48" s="62">
        <v>1125</v>
      </c>
    </row>
    <row r="49" spans="1:5" ht="18" thickBot="1" x14ac:dyDescent="0.4">
      <c r="A49" s="84"/>
      <c r="B49" s="13" t="s">
        <v>6</v>
      </c>
      <c r="C49" s="64">
        <v>0.5</v>
      </c>
      <c r="D49" s="4" t="s">
        <v>25</v>
      </c>
      <c r="E49" s="63">
        <v>28928</v>
      </c>
    </row>
    <row r="50" spans="1:5" x14ac:dyDescent="0.35">
      <c r="A50" s="84"/>
      <c r="B50" s="8" t="s">
        <v>7</v>
      </c>
      <c r="C50" s="26">
        <v>10</v>
      </c>
      <c r="D50" s="4" t="s">
        <v>26</v>
      </c>
      <c r="E50" s="10">
        <f>E48/E46</f>
        <v>3.764808245766682E-2</v>
      </c>
    </row>
    <row r="51" spans="1:5" x14ac:dyDescent="0.35">
      <c r="A51" s="84"/>
      <c r="B51" s="8" t="s">
        <v>8</v>
      </c>
      <c r="C51" s="26">
        <v>0.15</v>
      </c>
      <c r="D51" s="4" t="s">
        <v>27</v>
      </c>
      <c r="E51" s="10">
        <f>E49/(E45-E46)</f>
        <v>0.22621561175495394</v>
      </c>
    </row>
    <row r="52" spans="1:5" x14ac:dyDescent="0.35">
      <c r="A52" s="84"/>
      <c r="B52" s="13" t="s">
        <v>9</v>
      </c>
      <c r="C52" s="14">
        <v>1</v>
      </c>
      <c r="D52" s="11" t="s">
        <v>28</v>
      </c>
      <c r="E52" s="12">
        <f>(E48+E49)/E45</f>
        <v>0.19049822515212983</v>
      </c>
    </row>
    <row r="53" spans="1:5" x14ac:dyDescent="0.35">
      <c r="A53" s="84"/>
      <c r="B53" s="13" t="s">
        <v>10</v>
      </c>
      <c r="C53" s="14" t="b">
        <v>0</v>
      </c>
      <c r="D53" s="85"/>
      <c r="E53" s="95"/>
    </row>
    <row r="55" spans="1:5" x14ac:dyDescent="0.35">
      <c r="A55" s="5" t="s">
        <v>19</v>
      </c>
      <c r="B55" s="6" t="s">
        <v>61</v>
      </c>
      <c r="C55" s="9"/>
      <c r="D55" s="4" t="s">
        <v>21</v>
      </c>
      <c r="E55" s="19">
        <v>157760</v>
      </c>
    </row>
    <row r="56" spans="1:5" ht="18" thickBot="1" x14ac:dyDescent="0.4">
      <c r="A56" s="5" t="s">
        <v>36</v>
      </c>
      <c r="B56" s="17" t="s">
        <v>62</v>
      </c>
      <c r="C56" s="25"/>
      <c r="D56" s="4" t="s">
        <v>22</v>
      </c>
      <c r="E56" s="19">
        <v>29882</v>
      </c>
    </row>
    <row r="57" spans="1:5" ht="18" thickBot="1" x14ac:dyDescent="0.4">
      <c r="A57" s="84" t="s">
        <v>20</v>
      </c>
      <c r="B57" s="8" t="s">
        <v>4</v>
      </c>
      <c r="C57" s="26">
        <v>1</v>
      </c>
      <c r="D57" s="4" t="s">
        <v>23</v>
      </c>
      <c r="E57" s="61">
        <v>55098</v>
      </c>
    </row>
    <row r="58" spans="1:5" x14ac:dyDescent="0.35">
      <c r="A58" s="84"/>
      <c r="B58" s="8" t="s">
        <v>5</v>
      </c>
      <c r="C58" s="26">
        <v>33</v>
      </c>
      <c r="D58" s="4" t="s">
        <v>24</v>
      </c>
      <c r="E58" s="62">
        <v>1882</v>
      </c>
    </row>
    <row r="59" spans="1:5" ht="18" thickBot="1" x14ac:dyDescent="0.4">
      <c r="A59" s="84"/>
      <c r="B59" s="13" t="s">
        <v>6</v>
      </c>
      <c r="C59" s="64">
        <v>0.3</v>
      </c>
      <c r="D59" s="4" t="s">
        <v>25</v>
      </c>
      <c r="E59" s="63">
        <v>27098</v>
      </c>
    </row>
    <row r="60" spans="1:5" x14ac:dyDescent="0.35">
      <c r="A60" s="84"/>
      <c r="B60" s="8" t="s">
        <v>7</v>
      </c>
      <c r="C60" s="26">
        <v>10</v>
      </c>
      <c r="D60" s="4" t="s">
        <v>26</v>
      </c>
      <c r="E60" s="10">
        <f>E58/E56</f>
        <v>6.2981058831403522E-2</v>
      </c>
    </row>
    <row r="61" spans="1:5" x14ac:dyDescent="0.35">
      <c r="A61" s="84"/>
      <c r="B61" s="8" t="s">
        <v>8</v>
      </c>
      <c r="C61" s="26">
        <v>0.15</v>
      </c>
      <c r="D61" s="4" t="s">
        <v>27</v>
      </c>
      <c r="E61" s="10">
        <f>E59/(E55-E56)</f>
        <v>0.2119050970456216</v>
      </c>
    </row>
    <row r="62" spans="1:5" x14ac:dyDescent="0.35">
      <c r="A62" s="84"/>
      <c r="B62" s="13" t="s">
        <v>9</v>
      </c>
      <c r="C62" s="14">
        <v>1</v>
      </c>
      <c r="D62" s="11" t="s">
        <v>28</v>
      </c>
      <c r="E62" s="12">
        <f>(E58+E59)/E55</f>
        <v>0.18369675456389453</v>
      </c>
    </row>
    <row r="63" spans="1:5" x14ac:dyDescent="0.35">
      <c r="A63" s="84"/>
      <c r="B63" s="13" t="s">
        <v>10</v>
      </c>
      <c r="C63" s="14" t="b">
        <v>0</v>
      </c>
      <c r="D63" s="85"/>
      <c r="E63" s="86"/>
    </row>
  </sheetData>
  <mergeCells count="15">
    <mergeCell ref="A47:A53"/>
    <mergeCell ref="D53:E53"/>
    <mergeCell ref="A57:A63"/>
    <mergeCell ref="D63:E63"/>
    <mergeCell ref="A37:A43"/>
    <mergeCell ref="D43:E43"/>
    <mergeCell ref="A26:A32"/>
    <mergeCell ref="D32:E32"/>
    <mergeCell ref="A1:F1"/>
    <mergeCell ref="B2:F2"/>
    <mergeCell ref="A6:A12"/>
    <mergeCell ref="D12:E12"/>
    <mergeCell ref="A16:A22"/>
    <mergeCell ref="D22:E22"/>
    <mergeCell ref="B3:F3"/>
  </mergeCells>
  <pageMargins left="0.7" right="0.7" top="0.75" bottom="0.75" header="0.3" footer="0.3"/>
  <pageSetup paperSize="9" scale="84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T__362500_826250_Farea.las</vt:lpstr>
      <vt:lpstr>pt000180_shifted_Barea.las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H2003216</dc:creator>
  <cp:lastModifiedBy>H2003216</cp:lastModifiedBy>
  <cp:lastPrinted>2016-07-21T00:27:35Z</cp:lastPrinted>
  <dcterms:created xsi:type="dcterms:W3CDTF">2016-07-13T07:10:27Z</dcterms:created>
  <dcterms:modified xsi:type="dcterms:W3CDTF">2016-07-26T05:29:04Z</dcterms:modified>
</cp:coreProperties>
</file>