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11_论文_Publication paper\20211022_Credit &amp; GPA for Blockchain ESG assessment\Data\Revised analysis with 30 samples\"/>
    </mc:Choice>
  </mc:AlternateContent>
  <xr:revisionPtr revIDLastSave="0" documentId="13_ncr:1_{6F19D5C5-B025-45E5-80FC-D0DEE1D98C3B}" xr6:coauthVersionLast="36" xr6:coauthVersionMax="36" xr10:uidLastSave="{00000000-0000-0000-0000-000000000000}"/>
  <bookViews>
    <workbookView xWindow="0" yWindow="0" windowWidth="28800" windowHeight="12225" firstSheet="6" activeTab="12" xr2:uid="{F1C714B3-8381-4D24-8E51-6EC49F1AB180}"/>
  </bookViews>
  <sheets>
    <sheet name="Summary" sheetId="1" r:id="rId1"/>
    <sheet name="CO2" sheetId="2" r:id="rId2"/>
    <sheet name="Water" sheetId="3" r:id="rId3"/>
    <sheet name="Eletricity" sheetId="4" r:id="rId4"/>
    <sheet name="A31 E-impact" sheetId="8" r:id="rId5"/>
    <sheet name="A41 Climate change" sheetId="9" r:id="rId6"/>
    <sheet name="Hazard" sheetId="5" r:id="rId7"/>
    <sheet name="Non-hazard" sheetId="6" r:id="rId8"/>
    <sheet name="Package" sheetId="7" r:id="rId9"/>
    <sheet name="A5 Products and services" sheetId="10" r:id="rId10"/>
    <sheet name="A6 Biodiversity" sheetId="11" r:id="rId11"/>
    <sheet name="A7 Transport" sheetId="12" r:id="rId12"/>
    <sheet name="A8 Supplier Environmental Asses" sheetId="13" r:id="rId13"/>
    <sheet name="A9 Grievances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H5" i="6" l="1"/>
  <c r="I5" i="6" s="1"/>
  <c r="H10" i="6"/>
  <c r="I10" i="6" s="1"/>
  <c r="H6" i="6"/>
  <c r="I6" i="6" s="1"/>
  <c r="H13" i="6"/>
  <c r="I13" i="6" s="1"/>
  <c r="H19" i="6"/>
  <c r="I19" i="6" s="1"/>
  <c r="I17" i="5"/>
  <c r="I18" i="5"/>
  <c r="I19" i="5"/>
  <c r="I20" i="5"/>
  <c r="I21" i="5"/>
  <c r="H17" i="5"/>
  <c r="H18" i="5"/>
  <c r="H19" i="5"/>
  <c r="H20" i="5"/>
  <c r="H21" i="5"/>
  <c r="J17" i="4"/>
  <c r="J18" i="4"/>
  <c r="J19" i="4"/>
  <c r="J21" i="4"/>
  <c r="I17" i="4"/>
  <c r="I18" i="4"/>
  <c r="I19" i="4"/>
  <c r="I20" i="4"/>
  <c r="J20" i="4" s="1"/>
  <c r="I21" i="4"/>
  <c r="I17" i="3"/>
  <c r="I18" i="3"/>
  <c r="I19" i="3"/>
  <c r="I20" i="3"/>
  <c r="H17" i="3"/>
  <c r="H18" i="3"/>
  <c r="H19" i="3"/>
  <c r="H20" i="3"/>
  <c r="H21" i="3"/>
  <c r="I21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12" i="6" l="1"/>
  <c r="I12" i="6" s="1"/>
  <c r="H14" i="6"/>
  <c r="I14" i="6" s="1"/>
  <c r="H8" i="6"/>
  <c r="I8" i="6" s="1"/>
  <c r="H7" i="6"/>
  <c r="I7" i="6" s="1"/>
  <c r="H18" i="6"/>
  <c r="I18" i="6" s="1"/>
  <c r="H20" i="6"/>
  <c r="I20" i="6" s="1"/>
  <c r="H9" i="6"/>
  <c r="I9" i="6" s="1"/>
  <c r="H2" i="6"/>
  <c r="I2" i="6" s="1"/>
  <c r="H21" i="6"/>
  <c r="I21" i="6" s="1"/>
  <c r="H11" i="6"/>
  <c r="I11" i="6" s="1"/>
  <c r="H16" i="6"/>
  <c r="I16" i="6" s="1"/>
  <c r="H15" i="6"/>
  <c r="I15" i="6" s="1"/>
  <c r="H3" i="6"/>
  <c r="I3" i="6" s="1"/>
  <c r="H17" i="6"/>
  <c r="I17" i="6" s="1"/>
  <c r="H4" i="6"/>
  <c r="I4" i="6" s="1"/>
  <c r="H6" i="5"/>
  <c r="I6" i="5" s="1"/>
  <c r="H10" i="5"/>
  <c r="I10" i="5" s="1"/>
  <c r="H11" i="5"/>
  <c r="I11" i="5" s="1"/>
  <c r="H12" i="5"/>
  <c r="I12" i="5" s="1"/>
  <c r="H13" i="5"/>
  <c r="I13" i="5" s="1"/>
  <c r="H14" i="5"/>
  <c r="I14" i="5" s="1"/>
  <c r="H4" i="5"/>
  <c r="I4" i="5" s="1"/>
  <c r="H16" i="5"/>
  <c r="I16" i="5" s="1"/>
  <c r="H2" i="5"/>
  <c r="I2" i="5" s="1"/>
  <c r="H15" i="5"/>
  <c r="I15" i="5" s="1"/>
  <c r="H3" i="5"/>
  <c r="I3" i="5" s="1"/>
  <c r="H5" i="5"/>
  <c r="I5" i="5" s="1"/>
  <c r="H8" i="5"/>
  <c r="I8" i="5" s="1"/>
  <c r="H7" i="5"/>
  <c r="I7" i="5" s="1"/>
  <c r="H9" i="5"/>
  <c r="I9" i="5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P5" i="3" l="1"/>
  <c r="P4" i="3"/>
  <c r="P3" i="3"/>
  <c r="P2" i="3"/>
  <c r="M2" i="2"/>
  <c r="M3" i="2"/>
  <c r="M4" i="2"/>
  <c r="M5" i="2"/>
</calcChain>
</file>

<file path=xl/sharedStrings.xml><?xml version="1.0" encoding="utf-8"?>
<sst xmlns="http://schemas.openxmlformats.org/spreadsheetml/2006/main" count="734" uniqueCount="166">
  <si>
    <t>Environmental</t>
  </si>
  <si>
    <t>A1 Emissions</t>
  </si>
  <si>
    <t>KPI A1.1</t>
  </si>
  <si>
    <t>KPI A1.2</t>
  </si>
  <si>
    <t>KPI A1.3</t>
  </si>
  <si>
    <t>KPI A1.4</t>
  </si>
  <si>
    <t>KPI A1.5</t>
  </si>
  <si>
    <t>KPI A1.6</t>
  </si>
  <si>
    <r>
      <t>The types of emissions and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respective emissions data.</t>
    </r>
  </si>
  <si>
    <t>Greenhouse gas emissions in total (in tonnes) and,
where appropriate, intensity (e.g. per unit of production volume, per facility).</t>
    <phoneticPr fontId="0" type="noConversion"/>
  </si>
  <si>
    <t>Total hazardous waste produced (in tonnes) and, where appropriate, intensity (e.g. per unit of production volume, per facility).</t>
  </si>
  <si>
    <t>Total non-hazardous waste produced (in tonnes) and, where appropriate, intensity (e.g. per unit of production volume, per facility).</t>
    <phoneticPr fontId="0" type="noConversion"/>
  </si>
  <si>
    <t>Description of measures to mitigate emissions and
results achieved.</t>
    <phoneticPr fontId="0" type="noConversion"/>
  </si>
  <si>
    <t>Description of how hazardous and non-hazardous wastes are handled, reduction initiatives and results
achieved.</t>
    <phoneticPr fontId="0" type="noConversion"/>
  </si>
  <si>
    <t>KPI A2.1</t>
  </si>
  <si>
    <t>KPI A2.2</t>
  </si>
  <si>
    <t>KPI A2.3</t>
  </si>
  <si>
    <t>KPI A2.4</t>
  </si>
  <si>
    <t>KPI A2.5</t>
  </si>
  <si>
    <t>KPI A3.1</t>
  </si>
  <si>
    <t>KPI A4.1</t>
  </si>
  <si>
    <t xml:space="preserve">Direct and/or indirect energy consumption by type (e.g. electricity, gas or oil) in total (kWh in ’000s) and intensity (e.g. per unit of production volume, per facility). </t>
  </si>
  <si>
    <t>Water consumption in total and intensity (e.g. per unit of production volume, per facility).</t>
    <phoneticPr fontId="0" type="noConversion"/>
  </si>
  <si>
    <t>Description of energy use efficiency initiatives and results achieved.</t>
  </si>
  <si>
    <t>Description of whether there is any issue in sourcing water that is fit for purpose, water efficiency initiatives and results achieved.</t>
  </si>
  <si>
    <t>Total packaging material used for finished products (in tonnes) and, if applicable, with reference to per unit produced.</t>
  </si>
  <si>
    <t>Description of the significant impacts of activities on the environment and natural resources and the actions taken to manage them.</t>
    <phoneticPr fontId="0" type="noConversion"/>
  </si>
  <si>
    <t>Description of the significant impacts of activities on the environment and natural resources and the actions taken to manage them.</t>
  </si>
  <si>
    <t>A2 Use of Resources</t>
  </si>
  <si>
    <t>A3 The environment and natural resources</t>
  </si>
  <si>
    <t>A4 Climate change</t>
  </si>
  <si>
    <t>Company</t>
  </si>
  <si>
    <t>KPI B1.1</t>
  </si>
  <si>
    <t>KPI B1.2</t>
  </si>
  <si>
    <r>
      <t xml:space="preserve">Total workforce by gender, </t>
    </r>
    <r>
      <rPr>
        <sz val="11"/>
        <color indexed="8"/>
        <rFont val="Arial"/>
        <family val="2"/>
      </rPr>
      <t>employment type, age group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and geographical region. </t>
    </r>
  </si>
  <si>
    <r>
      <t>Employee turnover rate by</t>
    </r>
    <r>
      <rPr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gender, age group and
geographical region.</t>
    </r>
  </si>
  <si>
    <t>Aspect B1:  Employment</t>
    <phoneticPr fontId="0" type="noConversion"/>
  </si>
  <si>
    <t>Aspect B2: Health and Safety</t>
  </si>
  <si>
    <t>KPI B2.1</t>
  </si>
  <si>
    <t>KPI B2.2</t>
  </si>
  <si>
    <t>KPI B2.3</t>
  </si>
  <si>
    <t>Number and rate of work-related fatalities.</t>
    <phoneticPr fontId="0" type="noConversion"/>
  </si>
  <si>
    <t>Lost days due to work injury.</t>
    <phoneticPr fontId="0" type="noConversion"/>
  </si>
  <si>
    <t>Description of occupational health and safety measures  adopted, how they are implemented and monitored.</t>
    <phoneticPr fontId="0" type="noConversion"/>
  </si>
  <si>
    <t>Aspect B3:  Development and Training</t>
  </si>
  <si>
    <t>KPI B3.1</t>
  </si>
  <si>
    <t>KPI B3.2</t>
  </si>
  <si>
    <t>The percentage of employees trained by gender and employee category (e.g. senior management, middle
management).</t>
    <phoneticPr fontId="0" type="noConversion"/>
  </si>
  <si>
    <t>The average training hours completed per employee by gender and employee category.</t>
    <phoneticPr fontId="0" type="noConversion"/>
  </si>
  <si>
    <t>Aspect B4:  Labour Standards</t>
    <phoneticPr fontId="0" type="noConversion"/>
  </si>
  <si>
    <t>KPI B4.1</t>
    <phoneticPr fontId="0" type="noConversion"/>
  </si>
  <si>
    <t>KPI B4.2</t>
    <phoneticPr fontId="0" type="noConversion"/>
  </si>
  <si>
    <t>Description of measures to review employment practices to avoid child and forced labour.</t>
    <phoneticPr fontId="0" type="noConversion"/>
  </si>
  <si>
    <t>Description of steps taken to eliminate such practices when discovered.</t>
    <phoneticPr fontId="0" type="noConversion"/>
  </si>
  <si>
    <t>Aspect B5:  Supply Chain Management</t>
  </si>
  <si>
    <t>KPI B5.1</t>
    <phoneticPr fontId="0" type="noConversion"/>
  </si>
  <si>
    <t>KPI B5.2</t>
    <phoneticPr fontId="0" type="noConversion"/>
  </si>
  <si>
    <t>Number of suppliers by geographical region.</t>
    <phoneticPr fontId="0" type="noConversion"/>
  </si>
  <si>
    <t>Description of practices relating to engaging suppliers, number of suppliers where the practices are being implemented, how they are implemented and monitored.</t>
    <phoneticPr fontId="0" type="noConversion"/>
  </si>
  <si>
    <t>Aspect B6:  Product Responsibility</t>
  </si>
  <si>
    <t>KPI B6.1</t>
    <phoneticPr fontId="0" type="noConversion"/>
  </si>
  <si>
    <t>KPI B6.2</t>
  </si>
  <si>
    <t>KPI B6.3</t>
  </si>
  <si>
    <t>KPI B6.4</t>
  </si>
  <si>
    <t>KPI B6.5</t>
  </si>
  <si>
    <t>Percentage of total products sold or shipped subject to recalls for safety and health reasons.</t>
    <phoneticPr fontId="0" type="noConversion"/>
  </si>
  <si>
    <t>Number of products and service related complaints received and how they are dealt with.</t>
    <phoneticPr fontId="0" type="noConversion"/>
  </si>
  <si>
    <t>Description of practices relating to observing and
protecting intellectual property rights.</t>
    <phoneticPr fontId="0" type="noConversion"/>
  </si>
  <si>
    <t>Description of quality assurance process and recall
procedures.</t>
    <phoneticPr fontId="0" type="noConversion"/>
  </si>
  <si>
    <t>Description of consumer data protection and privacy policies, how they are implemented and monitored.</t>
    <phoneticPr fontId="0" type="noConversion"/>
  </si>
  <si>
    <t>Aspect B7:  Anti-corruption</t>
    <phoneticPr fontId="0" type="noConversion"/>
  </si>
  <si>
    <t>KPI B7.1</t>
    <phoneticPr fontId="0" type="noConversion"/>
  </si>
  <si>
    <t>KPI B7.2</t>
    <phoneticPr fontId="0" type="noConversion"/>
  </si>
  <si>
    <t>Number of concluded legal cases regarding corrupt
practices brought against the issuer or its employees during the reporting period and the outcomes of the cases.</t>
    <phoneticPr fontId="0" type="noConversion"/>
  </si>
  <si>
    <t>Description of preventive measures and whistle-blowing procedures, how they are implemented and monitored.</t>
    <phoneticPr fontId="0" type="noConversion"/>
  </si>
  <si>
    <t>Aspect B8:  Community Investment</t>
  </si>
  <si>
    <t>KPI B8.1</t>
    <phoneticPr fontId="0" type="noConversion"/>
  </si>
  <si>
    <t>KPI B8.2</t>
    <phoneticPr fontId="0" type="noConversion"/>
  </si>
  <si>
    <t>Focus areas of contribution (e.g. education, environmental concerns, labour needs, health, culture, sport).</t>
    <phoneticPr fontId="0" type="noConversion"/>
  </si>
  <si>
    <t>Resources contributed (e.g. money or time) to the focus area.</t>
    <phoneticPr fontId="0" type="noConversion"/>
  </si>
  <si>
    <t>Social</t>
  </si>
  <si>
    <t>Stock code</t>
  </si>
  <si>
    <t>000146</t>
  </si>
  <si>
    <t>00311</t>
  </si>
  <si>
    <t>00458</t>
  </si>
  <si>
    <t>01962</t>
  </si>
  <si>
    <t>02298</t>
  </si>
  <si>
    <t>02698</t>
  </si>
  <si>
    <t>03398</t>
  </si>
  <si>
    <t>03608</t>
  </si>
  <si>
    <t>06116</t>
  </si>
  <si>
    <t>08211</t>
  </si>
  <si>
    <t>08377</t>
  </si>
  <si>
    <t>08471</t>
  </si>
  <si>
    <t>08507</t>
  </si>
  <si>
    <t>08607</t>
  </si>
  <si>
    <t>No</t>
  </si>
  <si>
    <t>Tai Ping Carpets International Limited</t>
  </si>
  <si>
    <t>Luen Thai Holdings  Limited</t>
  </si>
  <si>
    <t>Tristate Holdings Limited</t>
  </si>
  <si>
    <t>Evergreen Product Group Limited</t>
  </si>
  <si>
    <t>Cosmo Lady (China) Holdings Company Limited</t>
  </si>
  <si>
    <t>Nitrogen Oxides, Sulphur Oxides, Respirable Suspended Partculates, Greenhouse gas, Hazardous waste, Non-hazardous waste</t>
  </si>
  <si>
    <t>Nitrogen Oxides, Greenhouse gas, Hazardous waste, Non-hazardous waste</t>
  </si>
  <si>
    <t>Greenhouse gas, Hazardous waste, Non-hazardous waste</t>
  </si>
  <si>
    <t>温室气体</t>
  </si>
  <si>
    <t>温室气体、废水、有害废弃物、无害废弃物</t>
  </si>
  <si>
    <t>温室气体、废水、废气、固体废弃物</t>
  </si>
  <si>
    <t>温室气体、废气、固体废弃物</t>
  </si>
  <si>
    <t>温室气体、废弃物</t>
  </si>
  <si>
    <t>温室气体、无害废弃物</t>
  </si>
  <si>
    <t>温室气体、废水、废气、废弃物</t>
  </si>
  <si>
    <t>废气、废水、固体废料</t>
  </si>
  <si>
    <t>Sulfur oxides,
Carbon dioxide,
Waste water,
Industrial waste water,
Living waste water,
Hazardous waste,
Non-hazardous waste,</t>
  </si>
  <si>
    <t>Nitrogen oxides,
Sulfur oxides,
Total greenhouse gas,
Non-hazardous waste produced,
Particulate emissions</t>
  </si>
  <si>
    <t>GHG emissions in intensity (t/hkd million)</t>
  </si>
  <si>
    <t xml:space="preserve">Water consumption in intensity (t/ million HKD) </t>
  </si>
  <si>
    <t xml:space="preserve">Direct/indirect electricity consumption  in intensity (kWh/million ) </t>
  </si>
  <si>
    <t>Total non-hazardous waste produced (in tonnes) and, where appropriate, intensity (e.g. per unit of production volume, per facility).</t>
  </si>
  <si>
    <t>Weiqiao Textile Company Limited</t>
  </si>
  <si>
    <t>China Ting Group</t>
  </si>
  <si>
    <t>Yongsheng Advanced Materials Company Limited</t>
  </si>
  <si>
    <t>Shanghai La Chapelle Fashion Co., Ltd.</t>
  </si>
  <si>
    <t>Zhejiang Yongan Rongtong Holdings Co. LTD</t>
  </si>
  <si>
    <t>Shen You holdings Limited</t>
  </si>
  <si>
    <t>Reach New Holdings Limited</t>
  </si>
  <si>
    <t>i.century Holding Limited</t>
  </si>
  <si>
    <t>Narnia (Hong Kong) Group Company Limited</t>
  </si>
  <si>
    <t>GPA</t>
  </si>
  <si>
    <t>Li Ning Co Ltd</t>
  </si>
  <si>
    <t>无</t>
  </si>
  <si>
    <t xml:space="preserve">sample </t>
  </si>
  <si>
    <t>Is there any description of measures to mitigate emissions and results achieved</t>
  </si>
  <si>
    <t xml:space="preserve">GPA </t>
  </si>
  <si>
    <t>score</t>
  </si>
  <si>
    <t>No. N</t>
  </si>
  <si>
    <t>D</t>
  </si>
  <si>
    <t>sub-GPA</t>
  </si>
  <si>
    <t>Sub-GPA</t>
  </si>
  <si>
    <t xml:space="preserve">Sub-GPA </t>
  </si>
  <si>
    <t>KPI A5.1 Extent of impact mitigation of environmental impacts of products and services</t>
  </si>
  <si>
    <t>KPI A5.2 Percentage of products sold and their packaging materials that are reclaimed by category</t>
  </si>
  <si>
    <t>KPI A6.1 Operational sites owned, leased, managed in, or adjacent to, protected areas and areas of high biodiversity value outside protected areas</t>
  </si>
  <si>
    <t>KPI A6.2 Description of significant impacts of activities, products, and services on biodiversity in protected areas and areas of high biodiversity value outside protected areas</t>
  </si>
  <si>
    <t>KPI A6.3 Habitats protected or restored</t>
  </si>
  <si>
    <t>KPI A7.1 Significant environmental impacts of transporting products and other goods and materials for the organization’s operations, and transporting members of the workforce</t>
  </si>
  <si>
    <t>KPI A8.1 Percentage of new suppliers that were screened using environmental criteria</t>
  </si>
  <si>
    <t>KPI A8.2 Significant actual and potential negative environmental impacts in the supply chain and actions taken</t>
  </si>
  <si>
    <t>KPI A9.1 Number of grievances about environmental impacts filed, addressed, and resolved through formal grievance mechanisms</t>
  </si>
  <si>
    <t>01425</t>
  </si>
  <si>
    <t>JUSTIN ALLEN HOLDINGS LIMITED</t>
  </si>
  <si>
    <t>Hazardous waste, Non-hazardous waste</t>
  </si>
  <si>
    <t>01825</t>
  </si>
  <si>
    <t>Sterling Group Holdings Limited</t>
  </si>
  <si>
    <t>Carbon dioxide</t>
  </si>
  <si>
    <t>03306</t>
  </si>
  <si>
    <t>JNBY DESIGN LIMITED</t>
  </si>
  <si>
    <t>温室气体、废水、无害废弃物</t>
  </si>
  <si>
    <t>03709</t>
  </si>
  <si>
    <t>EEKA Fashion Holdings Limited</t>
  </si>
  <si>
    <t>08521</t>
  </si>
  <si>
    <t>ST International Holdings Company Limited</t>
  </si>
  <si>
    <t>KPI A1.5 Description of measures to mitigate emissions and
results achieved.</t>
  </si>
  <si>
    <t>Diclosure rate</t>
  </si>
  <si>
    <t>DR</t>
  </si>
  <si>
    <t>DR (Disclosure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</si>
</sst>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10" fillId="0" borderId="0"/>
  </cellStyleXfs>
  <cellXfs count="62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1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2" fillId="6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49" fontId="10" fillId="0" borderId="0" xfId="5" applyNumberFormat="1"/>
    <xf numFmtId="49" fontId="11" fillId="0" borderId="0" xfId="5" applyNumberFormat="1" applyFont="1"/>
    <xf numFmtId="0" fontId="0" fillId="0" borderId="0" xfId="0" applyAlignment="1">
      <alignment wrapText="1"/>
    </xf>
    <xf numFmtId="0" fontId="9" fillId="15" borderId="0" xfId="4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3" fillId="16" borderId="2" xfId="1" applyFont="1" applyFill="1" applyBorder="1" applyAlignment="1">
      <alignment horizontal="left" vertical="top" wrapText="1"/>
    </xf>
    <xf numFmtId="0" fontId="3" fillId="16" borderId="1" xfId="1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2" fontId="2" fillId="17" borderId="0" xfId="0" applyNumberFormat="1" applyFont="1" applyFill="1" applyAlignment="1">
      <alignment wrapText="1"/>
    </xf>
    <xf numFmtId="2" fontId="2" fillId="16" borderId="0" xfId="0" applyNumberFormat="1" applyFont="1" applyFill="1" applyAlignment="1">
      <alignment wrapText="1"/>
    </xf>
    <xf numFmtId="2" fontId="2" fillId="0" borderId="0" xfId="0" applyNumberFormat="1" applyFont="1" applyAlignment="1">
      <alignment wrapText="1"/>
    </xf>
    <xf numFmtId="0" fontId="0" fillId="13" borderId="0" xfId="0" applyFill="1" applyAlignment="1">
      <alignment vertical="center"/>
    </xf>
    <xf numFmtId="0" fontId="7" fillId="14" borderId="0" xfId="3" applyAlignment="1">
      <alignment vertical="center"/>
    </xf>
    <xf numFmtId="2" fontId="2" fillId="18" borderId="0" xfId="0" applyNumberFormat="1" applyFont="1" applyFill="1" applyAlignment="1">
      <alignment wrapText="1"/>
    </xf>
    <xf numFmtId="0" fontId="10" fillId="0" borderId="0" xfId="5" applyAlignment="1">
      <alignment wrapText="1"/>
    </xf>
    <xf numFmtId="0" fontId="0" fillId="0" borderId="0" xfId="0" applyFill="1" applyBorder="1" applyAlignment="1"/>
    <xf numFmtId="0" fontId="9" fillId="15" borderId="0" xfId="4" applyFont="1" applyAlignment="1">
      <alignment vertical="center"/>
    </xf>
    <xf numFmtId="0" fontId="10" fillId="0" borderId="0" xfId="5"/>
    <xf numFmtId="0" fontId="9" fillId="15" borderId="0" xfId="4" applyFont="1" applyAlignment="1">
      <alignment vertical="center"/>
    </xf>
    <xf numFmtId="0" fontId="12" fillId="0" borderId="0" xfId="0" applyFont="1" applyAlignment="1">
      <alignment wrapText="1"/>
    </xf>
    <xf numFmtId="4" fontId="10" fillId="0" borderId="0" xfId="5" applyNumberFormat="1"/>
    <xf numFmtId="0" fontId="7" fillId="14" borderId="0" xfId="3" applyAlignment="1">
      <alignment vertical="center" wrapText="1"/>
    </xf>
    <xf numFmtId="0" fontId="9" fillId="15" borderId="0" xfId="4" applyFont="1" applyAlignment="1">
      <alignment vertical="center" wrapText="1"/>
    </xf>
    <xf numFmtId="0" fontId="0" fillId="13" borderId="0" xfId="0" applyFill="1" applyAlignment="1">
      <alignment vertical="center" wrapText="1"/>
    </xf>
    <xf numFmtId="49" fontId="10" fillId="0" borderId="0" xfId="5" applyNumberFormat="1" applyAlignment="1">
      <alignment wrapText="1"/>
    </xf>
    <xf numFmtId="49" fontId="11" fillId="0" borderId="0" xfId="5" applyNumberFormat="1" applyFont="1" applyAlignment="1">
      <alignment wrapText="1"/>
    </xf>
    <xf numFmtId="0" fontId="0" fillId="0" borderId="0" xfId="0" applyFill="1"/>
    <xf numFmtId="49" fontId="10" fillId="0" borderId="0" xfId="5" applyNumberFormat="1" applyFill="1"/>
    <xf numFmtId="0" fontId="0" fillId="0" borderId="0" xfId="0" applyFill="1" applyAlignment="1">
      <alignment wrapText="1"/>
    </xf>
    <xf numFmtId="49" fontId="11" fillId="0" borderId="0" xfId="5" applyNumberFormat="1" applyFont="1" applyFill="1"/>
    <xf numFmtId="0" fontId="9" fillId="15" borderId="0" xfId="4" applyFont="1" applyAlignment="1">
      <alignment vertical="center"/>
    </xf>
    <xf numFmtId="0" fontId="9" fillId="15" borderId="0" xfId="4" applyFont="1" applyAlignment="1">
      <alignment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wrapText="1"/>
    </xf>
    <xf numFmtId="0" fontId="0" fillId="19" borderId="0" xfId="0" applyFill="1"/>
    <xf numFmtId="0" fontId="0" fillId="0" borderId="0" xfId="0" applyAlignment="1">
      <alignment horizontal="center"/>
    </xf>
    <xf numFmtId="0" fontId="9" fillId="15" borderId="0" xfId="4" applyFont="1" applyAlignment="1">
      <alignment vertical="center"/>
    </xf>
    <xf numFmtId="0" fontId="7" fillId="14" borderId="0" xfId="3" applyAlignment="1">
      <alignment horizontal="center" vertical="center"/>
    </xf>
    <xf numFmtId="0" fontId="2" fillId="4" borderId="3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13" borderId="0" xfId="0" applyFill="1" applyAlignment="1">
      <alignment horizontal="center" vertical="center"/>
    </xf>
    <xf numFmtId="0" fontId="4" fillId="3" borderId="5" xfId="2" applyFont="1" applyBorder="1" applyAlignment="1">
      <alignment horizontal="center" vertical="top" wrapText="1"/>
    </xf>
    <xf numFmtId="0" fontId="4" fillId="3" borderId="3" xfId="2" applyFont="1" applyBorder="1" applyAlignment="1">
      <alignment horizontal="center" vertical="top" wrapText="1"/>
    </xf>
    <xf numFmtId="0" fontId="4" fillId="5" borderId="3" xfId="2" applyFont="1" applyFill="1" applyBorder="1" applyAlignment="1">
      <alignment horizontal="center" vertical="top" wrapText="1"/>
    </xf>
    <xf numFmtId="0" fontId="6" fillId="12" borderId="0" xfId="0" applyFont="1" applyFill="1" applyAlignment="1">
      <alignment horizontal="center" vertical="top" wrapText="1"/>
    </xf>
    <xf numFmtId="0" fontId="4" fillId="9" borderId="5" xfId="2" applyFont="1" applyFill="1" applyBorder="1" applyAlignment="1">
      <alignment horizontal="center" vertical="top" wrapText="1"/>
    </xf>
    <xf numFmtId="0" fontId="4" fillId="9" borderId="3" xfId="2" applyFont="1" applyFill="1" applyBorder="1" applyAlignment="1">
      <alignment horizontal="center" vertical="top" wrapText="1"/>
    </xf>
    <xf numFmtId="0" fontId="4" fillId="10" borderId="0" xfId="2" applyFont="1" applyFill="1" applyBorder="1" applyAlignment="1">
      <alignment horizontal="center" vertical="top" wrapText="1"/>
    </xf>
    <xf numFmtId="0" fontId="4" fillId="10" borderId="4" xfId="2" applyFont="1" applyFill="1" applyBorder="1" applyAlignment="1">
      <alignment horizontal="center" vertical="top" wrapText="1"/>
    </xf>
    <xf numFmtId="0" fontId="4" fillId="4" borderId="0" xfId="2" applyFont="1" applyFill="1" applyBorder="1" applyAlignment="1">
      <alignment horizontal="center" vertical="top" wrapText="1"/>
    </xf>
    <xf numFmtId="0" fontId="4" fillId="11" borderId="3" xfId="2" applyFont="1" applyFill="1" applyBorder="1" applyAlignment="1">
      <alignment horizontal="center" vertical="top" wrapText="1"/>
    </xf>
  </cellXfs>
  <cellStyles count="6">
    <cellStyle name="20% - Accent5" xfId="1" builtinId="46"/>
    <cellStyle name="40% - Accent6" xfId="2" builtinId="51"/>
    <cellStyle name="Good" xfId="3" builtinId="26"/>
    <cellStyle name="Neutral" xfId="4" builtinId="28"/>
    <cellStyle name="Normal" xfId="0" builtinId="0"/>
    <cellStyle name="Normal 2" xfId="5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0EF4-A1C6-40A4-B31D-BD2193231CD4}">
  <dimension ref="A1:BE24"/>
  <sheetViews>
    <sheetView topLeftCell="A4" zoomScale="85" zoomScaleNormal="85" workbookViewId="0">
      <selection activeCell="F12" sqref="F12"/>
    </sheetView>
  </sheetViews>
  <sheetFormatPr defaultRowHeight="15"/>
  <cols>
    <col min="3" max="3" width="11" customWidth="1"/>
    <col min="4" max="4" width="27" customWidth="1"/>
    <col min="5" max="5" width="25.42578125" customWidth="1"/>
    <col min="6" max="6" width="27.7109375" customWidth="1"/>
    <col min="7" max="7" width="23" customWidth="1"/>
    <col min="8" max="8" width="24.7109375" customWidth="1"/>
    <col min="9" max="9" width="24.42578125" customWidth="1"/>
    <col min="10" max="10" width="25.5703125" customWidth="1"/>
    <col min="11" max="11" width="23.140625" customWidth="1"/>
    <col min="12" max="12" width="25.5703125" customWidth="1"/>
    <col min="13" max="13" width="20" customWidth="1"/>
    <col min="14" max="14" width="19.85546875" customWidth="1"/>
    <col min="15" max="15" width="25.7109375" customWidth="1"/>
    <col min="16" max="17" width="24.42578125" customWidth="1"/>
    <col min="18" max="18" width="17.7109375" customWidth="1"/>
    <col min="19" max="20" width="16.140625" customWidth="1"/>
    <col min="21" max="21" width="10.42578125" customWidth="1"/>
    <col min="22" max="22" width="15.5703125" customWidth="1"/>
    <col min="23" max="23" width="15.140625" customWidth="1"/>
    <col min="24" max="24" width="14.7109375" customWidth="1"/>
    <col min="25" max="25" width="18.7109375" customWidth="1"/>
    <col min="26" max="26" width="19.7109375" customWidth="1"/>
    <col min="27" max="28" width="18.5703125" customWidth="1"/>
    <col min="29" max="29" width="25" customWidth="1"/>
    <col min="30" max="30" width="23.42578125" customWidth="1"/>
    <col min="31" max="31" width="20.42578125" customWidth="1"/>
    <col min="32" max="32" width="20" customWidth="1"/>
    <col min="33" max="33" width="24.5703125" customWidth="1"/>
    <col min="34" max="34" width="21.5703125" customWidth="1"/>
    <col min="35" max="35" width="23.28515625" customWidth="1"/>
    <col min="36" max="36" width="21" customWidth="1"/>
    <col min="37" max="37" width="19.85546875" customWidth="1"/>
    <col min="38" max="38" width="38.85546875" customWidth="1"/>
  </cols>
  <sheetData>
    <row r="1" spans="1:57" ht="67.5" customHeight="1">
      <c r="A1" s="46" t="s">
        <v>135</v>
      </c>
      <c r="B1" s="48" t="s">
        <v>96</v>
      </c>
      <c r="C1" s="47" t="s">
        <v>81</v>
      </c>
      <c r="D1" s="51" t="s">
        <v>31</v>
      </c>
      <c r="E1" s="50" t="s">
        <v>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5" t="s">
        <v>80</v>
      </c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1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30.75" customHeight="1" thickBot="1">
      <c r="A2" s="46"/>
      <c r="B2" s="48"/>
      <c r="C2" s="47"/>
      <c r="D2" s="51"/>
      <c r="E2" s="49" t="s">
        <v>1</v>
      </c>
      <c r="F2" s="49"/>
      <c r="G2" s="49"/>
      <c r="H2" s="49"/>
      <c r="I2" s="49"/>
      <c r="J2" s="49"/>
      <c r="K2" s="49" t="s">
        <v>28</v>
      </c>
      <c r="L2" s="49"/>
      <c r="M2" s="49"/>
      <c r="N2" s="49"/>
      <c r="O2" s="49"/>
      <c r="P2" s="7" t="s">
        <v>29</v>
      </c>
      <c r="Q2" s="8" t="s">
        <v>30</v>
      </c>
      <c r="R2" s="56" t="s">
        <v>36</v>
      </c>
      <c r="S2" s="57"/>
      <c r="T2" s="58" t="s">
        <v>37</v>
      </c>
      <c r="U2" s="58"/>
      <c r="V2" s="59"/>
      <c r="W2" s="60" t="s">
        <v>44</v>
      </c>
      <c r="X2" s="60"/>
      <c r="Y2" s="52" t="s">
        <v>49</v>
      </c>
      <c r="Z2" s="53"/>
      <c r="AA2" s="54" t="s">
        <v>54</v>
      </c>
      <c r="AB2" s="54"/>
      <c r="AC2" s="61" t="s">
        <v>59</v>
      </c>
      <c r="AD2" s="61"/>
      <c r="AE2" s="61"/>
      <c r="AF2" s="61"/>
      <c r="AG2" s="61"/>
      <c r="AH2" s="52" t="s">
        <v>70</v>
      </c>
      <c r="AI2" s="53"/>
      <c r="AJ2" s="54" t="s">
        <v>75</v>
      </c>
      <c r="AK2" s="54"/>
      <c r="AL2" s="5"/>
    </row>
    <row r="3" spans="1:57" ht="16.5" thickTop="1" thickBot="1">
      <c r="A3" s="46"/>
      <c r="B3" s="48"/>
      <c r="C3" s="47"/>
      <c r="D3" s="51"/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32</v>
      </c>
      <c r="S3" s="2" t="s">
        <v>33</v>
      </c>
      <c r="T3" s="2" t="s">
        <v>38</v>
      </c>
      <c r="U3" s="2" t="s">
        <v>39</v>
      </c>
      <c r="V3" s="2" t="s">
        <v>40</v>
      </c>
      <c r="W3" s="2" t="s">
        <v>45</v>
      </c>
      <c r="X3" s="2" t="s">
        <v>46</v>
      </c>
      <c r="Y3" s="2" t="s">
        <v>50</v>
      </c>
      <c r="Z3" s="2" t="s">
        <v>51</v>
      </c>
      <c r="AA3" s="2" t="s">
        <v>55</v>
      </c>
      <c r="AB3" s="2" t="s">
        <v>56</v>
      </c>
      <c r="AC3" s="2" t="s">
        <v>60</v>
      </c>
      <c r="AD3" s="2" t="s">
        <v>61</v>
      </c>
      <c r="AE3" s="2" t="s">
        <v>62</v>
      </c>
      <c r="AF3" s="2" t="s">
        <v>63</v>
      </c>
      <c r="AG3" s="2" t="s">
        <v>64</v>
      </c>
      <c r="AH3" s="2" t="s">
        <v>71</v>
      </c>
      <c r="AI3" s="2" t="s">
        <v>72</v>
      </c>
      <c r="AJ3" s="2" t="s">
        <v>76</v>
      </c>
      <c r="AK3" s="2" t="s">
        <v>77</v>
      </c>
    </row>
    <row r="4" spans="1:57" ht="100.5" customHeight="1" thickTop="1" thickBot="1">
      <c r="A4" s="46"/>
      <c r="B4" s="48"/>
      <c r="C4" s="47"/>
      <c r="D4" s="51"/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21</v>
      </c>
      <c r="L4" s="4" t="s">
        <v>22</v>
      </c>
      <c r="M4" s="4" t="s">
        <v>23</v>
      </c>
      <c r="N4" s="4" t="s">
        <v>24</v>
      </c>
      <c r="O4" s="2" t="s">
        <v>25</v>
      </c>
      <c r="P4" s="2" t="s">
        <v>26</v>
      </c>
      <c r="Q4" s="2" t="s">
        <v>27</v>
      </c>
      <c r="R4" s="2" t="s">
        <v>34</v>
      </c>
      <c r="S4" s="16" t="s">
        <v>35</v>
      </c>
      <c r="T4" s="16" t="s">
        <v>41</v>
      </c>
      <c r="U4" s="15" t="s">
        <v>42</v>
      </c>
      <c r="V4" s="4" t="s">
        <v>43</v>
      </c>
      <c r="W4" s="2" t="s">
        <v>47</v>
      </c>
      <c r="X4" s="15" t="s">
        <v>48</v>
      </c>
      <c r="Y4" s="2" t="s">
        <v>52</v>
      </c>
      <c r="Z4" s="4" t="s">
        <v>53</v>
      </c>
      <c r="AA4" s="16" t="s">
        <v>57</v>
      </c>
      <c r="AB4" s="2" t="s">
        <v>58</v>
      </c>
      <c r="AC4" s="2" t="s">
        <v>65</v>
      </c>
      <c r="AD4" s="16" t="s">
        <v>66</v>
      </c>
      <c r="AE4" s="2" t="s">
        <v>67</v>
      </c>
      <c r="AF4" s="2" t="s">
        <v>68</v>
      </c>
      <c r="AG4" s="4" t="s">
        <v>69</v>
      </c>
      <c r="AH4" s="16" t="s">
        <v>73</v>
      </c>
      <c r="AI4" s="2" t="s">
        <v>74</v>
      </c>
      <c r="AJ4" s="2" t="s">
        <v>78</v>
      </c>
      <c r="AK4" s="2" t="s">
        <v>79</v>
      </c>
    </row>
    <row r="5" spans="1:57" ht="30.75" thickTop="1">
      <c r="A5">
        <v>1</v>
      </c>
      <c r="B5" s="37">
        <v>2</v>
      </c>
      <c r="C5" s="38" t="s">
        <v>82</v>
      </c>
      <c r="D5" s="39" t="s">
        <v>97</v>
      </c>
      <c r="E5" t="s">
        <v>103</v>
      </c>
      <c r="F5">
        <v>7.7247371706931265</v>
      </c>
      <c r="G5">
        <v>6.5140227543888391E-3</v>
      </c>
      <c r="H5">
        <v>0.29451237596609997</v>
      </c>
      <c r="I5">
        <v>1</v>
      </c>
      <c r="J5">
        <v>1</v>
      </c>
      <c r="K5">
        <v>15917.419756313251</v>
      </c>
      <c r="L5">
        <v>0.14804030839360946</v>
      </c>
      <c r="M5">
        <v>1</v>
      </c>
      <c r="N5">
        <v>1</v>
      </c>
      <c r="O5">
        <v>3.2502400437698989E-2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1</v>
      </c>
      <c r="AK5">
        <v>1</v>
      </c>
    </row>
    <row r="6" spans="1:57" ht="15" customHeight="1">
      <c r="A6">
        <v>2</v>
      </c>
      <c r="B6" s="37">
        <v>6</v>
      </c>
      <c r="C6" s="40" t="s">
        <v>83</v>
      </c>
      <c r="D6" s="39" t="s">
        <v>98</v>
      </c>
      <c r="E6" s="1" t="s">
        <v>102</v>
      </c>
      <c r="F6">
        <v>6.2433645401023066</v>
      </c>
      <c r="G6">
        <v>2.1716050574268893E-2</v>
      </c>
      <c r="H6">
        <v>2.536354277257665</v>
      </c>
      <c r="I6">
        <v>1</v>
      </c>
      <c r="J6">
        <v>1</v>
      </c>
      <c r="K6">
        <v>8085.4597636435783</v>
      </c>
      <c r="L6">
        <v>213.81288271187896</v>
      </c>
      <c r="M6">
        <v>1</v>
      </c>
      <c r="N6">
        <v>1</v>
      </c>
      <c r="O6">
        <v>1.1471972889789703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1</v>
      </c>
      <c r="AK6">
        <v>1</v>
      </c>
    </row>
    <row r="7" spans="1:57" ht="15" customHeight="1">
      <c r="A7">
        <v>3</v>
      </c>
      <c r="B7" s="37">
        <v>9</v>
      </c>
      <c r="C7" s="38" t="s">
        <v>84</v>
      </c>
      <c r="D7" s="39" t="s">
        <v>99</v>
      </c>
      <c r="E7" s="1" t="s">
        <v>104</v>
      </c>
      <c r="F7">
        <v>1.0548927397990107</v>
      </c>
      <c r="G7">
        <v>9.4293949893594438E-4</v>
      </c>
      <c r="H7">
        <v>0</v>
      </c>
      <c r="I7">
        <v>1</v>
      </c>
      <c r="J7">
        <v>1</v>
      </c>
      <c r="K7">
        <v>3991.4405749865136</v>
      </c>
      <c r="L7">
        <v>9.3802488493972339E-2</v>
      </c>
      <c r="M7">
        <v>1</v>
      </c>
      <c r="N7">
        <v>1</v>
      </c>
      <c r="O7">
        <v>0.27761738180686535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</row>
    <row r="8" spans="1:57" ht="105">
      <c r="A8">
        <v>4</v>
      </c>
      <c r="B8" s="37">
        <v>38</v>
      </c>
      <c r="C8" s="38" t="s">
        <v>85</v>
      </c>
      <c r="D8" s="39" t="s">
        <v>100</v>
      </c>
      <c r="E8" s="11" t="s">
        <v>113</v>
      </c>
      <c r="F8" s="11">
        <v>0</v>
      </c>
      <c r="G8" s="11">
        <v>2.7012946919559303E-2</v>
      </c>
      <c r="H8" s="11">
        <v>1.9294962085399502E-2</v>
      </c>
      <c r="I8">
        <v>1</v>
      </c>
      <c r="J8" s="11">
        <v>1</v>
      </c>
      <c r="K8" s="11">
        <v>27987.985670274826</v>
      </c>
      <c r="L8" s="11">
        <v>0.39834063326065566</v>
      </c>
      <c r="M8">
        <v>1</v>
      </c>
      <c r="N8">
        <v>1</v>
      </c>
      <c r="O8" s="11">
        <v>1.6722300474012901E-2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57" ht="90">
      <c r="A9">
        <v>5</v>
      </c>
      <c r="B9" s="37">
        <v>43</v>
      </c>
      <c r="C9" s="38" t="s">
        <v>86</v>
      </c>
      <c r="D9" s="39" t="s">
        <v>101</v>
      </c>
      <c r="E9" s="11" t="s">
        <v>114</v>
      </c>
      <c r="F9">
        <v>1.1293362475657964</v>
      </c>
      <c r="G9">
        <v>0</v>
      </c>
      <c r="H9">
        <v>3.2940668366161149E-3</v>
      </c>
      <c r="I9">
        <v>1</v>
      </c>
      <c r="J9">
        <v>1</v>
      </c>
      <c r="K9" s="11">
        <v>0</v>
      </c>
      <c r="L9" s="11">
        <v>3.5977919991996642E-2</v>
      </c>
      <c r="M9">
        <v>1</v>
      </c>
      <c r="N9">
        <v>1</v>
      </c>
      <c r="O9" s="11">
        <v>5.5104451402652292E-2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57" ht="30">
      <c r="A10">
        <v>6</v>
      </c>
      <c r="B10" s="37">
        <v>50</v>
      </c>
      <c r="C10" s="38" t="s">
        <v>87</v>
      </c>
      <c r="D10" s="39" t="s">
        <v>119</v>
      </c>
      <c r="E10" t="s">
        <v>107</v>
      </c>
      <c r="F10">
        <v>114.03922397020695</v>
      </c>
      <c r="G10">
        <v>0.10871885672858961</v>
      </c>
      <c r="H10">
        <v>0.19462587329460068</v>
      </c>
      <c r="I10">
        <v>1</v>
      </c>
      <c r="J10">
        <v>1</v>
      </c>
      <c r="K10">
        <v>163327.10556910859</v>
      </c>
      <c r="L10">
        <v>1.9528517503340352</v>
      </c>
      <c r="M10" s="11">
        <v>1</v>
      </c>
      <c r="N10" s="11">
        <v>1</v>
      </c>
      <c r="O10">
        <v>1.1125716842298057</v>
      </c>
      <c r="P10">
        <v>1</v>
      </c>
      <c r="Q10">
        <v>1</v>
      </c>
      <c r="R10">
        <v>1</v>
      </c>
      <c r="S10" s="14">
        <v>0.06</v>
      </c>
      <c r="T10">
        <v>0</v>
      </c>
      <c r="U10">
        <v>0</v>
      </c>
      <c r="V10" s="11">
        <v>1</v>
      </c>
      <c r="W10">
        <v>0</v>
      </c>
      <c r="X10">
        <v>118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 s="11">
        <v>1</v>
      </c>
      <c r="AH10">
        <v>0</v>
      </c>
      <c r="AI10">
        <v>1</v>
      </c>
      <c r="AJ10">
        <v>1</v>
      </c>
      <c r="AK10">
        <v>1</v>
      </c>
    </row>
    <row r="11" spans="1:57">
      <c r="A11">
        <v>7</v>
      </c>
      <c r="B11" s="37">
        <v>53</v>
      </c>
      <c r="C11" s="38" t="s">
        <v>88</v>
      </c>
      <c r="D11" s="39" t="s">
        <v>120</v>
      </c>
      <c r="E11" t="s">
        <v>108</v>
      </c>
      <c r="F11">
        <v>13.097870417812219</v>
      </c>
      <c r="G11">
        <v>9.8998899953712749E-2</v>
      </c>
      <c r="H11">
        <v>0.46181933648620255</v>
      </c>
      <c r="I11">
        <v>1</v>
      </c>
      <c r="J11">
        <v>1</v>
      </c>
      <c r="K11">
        <v>3243.2144942814971</v>
      </c>
      <c r="L11">
        <v>0.24614391385831888</v>
      </c>
      <c r="M11">
        <v>1</v>
      </c>
      <c r="N11">
        <v>1</v>
      </c>
      <c r="O11">
        <v>0.96102655540173276</v>
      </c>
      <c r="P11" s="11">
        <v>1</v>
      </c>
      <c r="Q11">
        <v>1</v>
      </c>
      <c r="R11">
        <v>1</v>
      </c>
      <c r="S11" s="13">
        <v>0.4763</v>
      </c>
      <c r="T11">
        <v>1</v>
      </c>
      <c r="U11">
        <v>0</v>
      </c>
      <c r="V11">
        <v>1</v>
      </c>
      <c r="W11">
        <v>1</v>
      </c>
      <c r="X11">
        <v>8.8000000000000007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 s="11">
        <v>1</v>
      </c>
      <c r="AG11">
        <v>1</v>
      </c>
      <c r="AH11">
        <v>0</v>
      </c>
      <c r="AI11" s="11">
        <v>1</v>
      </c>
      <c r="AJ11" s="11">
        <v>1</v>
      </c>
      <c r="AK11">
        <v>1</v>
      </c>
    </row>
    <row r="12" spans="1:57" ht="30">
      <c r="A12">
        <v>8</v>
      </c>
      <c r="B12" s="37">
        <v>54</v>
      </c>
      <c r="C12" s="38" t="s">
        <v>89</v>
      </c>
      <c r="D12" s="39" t="s">
        <v>121</v>
      </c>
      <c r="E12" t="s">
        <v>106</v>
      </c>
      <c r="F12">
        <v>328.77852410296896</v>
      </c>
      <c r="G12">
        <v>4.0451622795141891</v>
      </c>
      <c r="H12">
        <v>0</v>
      </c>
      <c r="I12">
        <v>1</v>
      </c>
      <c r="J12">
        <v>1</v>
      </c>
      <c r="K12">
        <v>584943.51452833088</v>
      </c>
      <c r="L12">
        <v>2257.5496103269079</v>
      </c>
      <c r="M12">
        <v>1</v>
      </c>
      <c r="N12">
        <v>0</v>
      </c>
      <c r="O12">
        <v>14.16687599294054</v>
      </c>
      <c r="P12">
        <v>1</v>
      </c>
      <c r="Q12">
        <v>0</v>
      </c>
      <c r="R12">
        <v>1</v>
      </c>
      <c r="S12" s="13">
        <v>5.16E-2</v>
      </c>
      <c r="T12">
        <v>0</v>
      </c>
      <c r="U12">
        <v>0</v>
      </c>
      <c r="V12" s="11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</row>
    <row r="13" spans="1:57" ht="30">
      <c r="A13">
        <v>9</v>
      </c>
      <c r="B13" s="37">
        <v>58</v>
      </c>
      <c r="C13" s="38" t="s">
        <v>90</v>
      </c>
      <c r="D13" s="39" t="s">
        <v>122</v>
      </c>
      <c r="E13" t="s">
        <v>105</v>
      </c>
      <c r="F13">
        <v>1.1346882620995942</v>
      </c>
      <c r="G13">
        <v>0</v>
      </c>
      <c r="H13">
        <v>0</v>
      </c>
      <c r="I13">
        <v>0</v>
      </c>
      <c r="J13">
        <v>0</v>
      </c>
      <c r="K13">
        <v>1859.8736535144242</v>
      </c>
      <c r="L13">
        <v>1.154947135581853E-2</v>
      </c>
      <c r="M13">
        <v>1</v>
      </c>
      <c r="N13" s="11">
        <v>1</v>
      </c>
      <c r="O13">
        <v>0</v>
      </c>
      <c r="P13">
        <v>1</v>
      </c>
      <c r="Q13" s="11">
        <v>1</v>
      </c>
      <c r="R13">
        <v>1</v>
      </c>
      <c r="S13">
        <v>0</v>
      </c>
      <c r="T13">
        <v>0</v>
      </c>
      <c r="U13">
        <v>0</v>
      </c>
      <c r="V13" s="11">
        <v>1</v>
      </c>
      <c r="W13">
        <v>0</v>
      </c>
      <c r="X13">
        <v>1</v>
      </c>
      <c r="Y13" s="11">
        <v>1</v>
      </c>
      <c r="Z13">
        <v>0</v>
      </c>
      <c r="AA13">
        <v>1</v>
      </c>
      <c r="AB13" s="11">
        <v>1</v>
      </c>
      <c r="AC13">
        <v>0</v>
      </c>
      <c r="AD13">
        <v>0</v>
      </c>
      <c r="AE13">
        <v>0</v>
      </c>
      <c r="AF13" s="11">
        <v>1</v>
      </c>
      <c r="AG13">
        <v>1</v>
      </c>
      <c r="AH13" s="11">
        <v>1</v>
      </c>
      <c r="AI13">
        <v>0</v>
      </c>
      <c r="AJ13">
        <v>1</v>
      </c>
      <c r="AK13">
        <v>1</v>
      </c>
    </row>
    <row r="14" spans="1:57" ht="30">
      <c r="A14">
        <v>10</v>
      </c>
      <c r="B14" s="37">
        <v>62</v>
      </c>
      <c r="C14" s="38" t="s">
        <v>91</v>
      </c>
      <c r="D14" s="39" t="s">
        <v>123</v>
      </c>
      <c r="F14">
        <v>117.73930854082865</v>
      </c>
      <c r="G14">
        <v>0</v>
      </c>
      <c r="H14">
        <v>0.67862695259482264</v>
      </c>
      <c r="I14" s="11">
        <v>1</v>
      </c>
      <c r="J14">
        <v>0</v>
      </c>
      <c r="K14">
        <v>1401.0185573624854</v>
      </c>
      <c r="L14">
        <v>0.55313649038817458</v>
      </c>
      <c r="M14" s="11">
        <v>1</v>
      </c>
      <c r="N14">
        <v>1</v>
      </c>
      <c r="O14">
        <v>0.84519902277718817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 s="11">
        <v>1</v>
      </c>
      <c r="W14">
        <v>1</v>
      </c>
      <c r="X14">
        <v>4.16</v>
      </c>
      <c r="Y14">
        <v>1</v>
      </c>
      <c r="Z14">
        <v>0</v>
      </c>
      <c r="AA14">
        <v>1</v>
      </c>
      <c r="AB14" s="11">
        <v>1</v>
      </c>
      <c r="AC14">
        <v>0</v>
      </c>
      <c r="AD14">
        <v>1</v>
      </c>
      <c r="AE14">
        <v>1</v>
      </c>
      <c r="AF14" s="11">
        <v>1</v>
      </c>
      <c r="AG14" s="11">
        <v>1</v>
      </c>
      <c r="AH14">
        <v>0</v>
      </c>
      <c r="AI14" s="11">
        <v>1</v>
      </c>
      <c r="AJ14">
        <v>0</v>
      </c>
      <c r="AK14">
        <v>0</v>
      </c>
    </row>
    <row r="15" spans="1:57">
      <c r="A15">
        <v>11</v>
      </c>
      <c r="B15" s="37">
        <v>65</v>
      </c>
      <c r="C15" s="38" t="s">
        <v>92</v>
      </c>
      <c r="D15" s="39" t="s">
        <v>124</v>
      </c>
      <c r="E15" t="s">
        <v>109</v>
      </c>
      <c r="F15">
        <v>5.3995165628298096</v>
      </c>
      <c r="G15">
        <v>0</v>
      </c>
      <c r="H15">
        <v>0.53314268205494841</v>
      </c>
      <c r="I15">
        <v>0</v>
      </c>
      <c r="J15">
        <v>0</v>
      </c>
      <c r="K15">
        <v>9958.1248084975996</v>
      </c>
      <c r="L15">
        <v>135.6688114935485</v>
      </c>
      <c r="M15" s="11">
        <v>1</v>
      </c>
      <c r="N15" s="11">
        <v>1</v>
      </c>
      <c r="O15">
        <v>0</v>
      </c>
      <c r="P15">
        <v>0</v>
      </c>
      <c r="Q15">
        <v>0</v>
      </c>
      <c r="R15">
        <v>1</v>
      </c>
      <c r="S15" s="14">
        <v>0.14000000000000001</v>
      </c>
      <c r="T15">
        <v>0</v>
      </c>
      <c r="U15">
        <v>0</v>
      </c>
      <c r="V15">
        <v>1</v>
      </c>
      <c r="W15">
        <v>0</v>
      </c>
      <c r="X15">
        <v>229.25</v>
      </c>
      <c r="Y15">
        <v>0</v>
      </c>
      <c r="Z15">
        <v>0</v>
      </c>
      <c r="AA15">
        <v>1</v>
      </c>
      <c r="AB15" s="11">
        <v>1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0</v>
      </c>
    </row>
    <row r="16" spans="1:57">
      <c r="A16">
        <v>12</v>
      </c>
      <c r="B16" s="37">
        <v>67</v>
      </c>
      <c r="C16" s="38" t="s">
        <v>93</v>
      </c>
      <c r="D16" s="39" t="s">
        <v>125</v>
      </c>
      <c r="E16" t="s">
        <v>110</v>
      </c>
      <c r="F16">
        <v>1.0904174117852314</v>
      </c>
      <c r="G16">
        <v>0</v>
      </c>
      <c r="H16">
        <v>7.4366467483752778</v>
      </c>
      <c r="I16">
        <v>0</v>
      </c>
      <c r="J16">
        <v>1</v>
      </c>
      <c r="K16">
        <v>30029.343132551141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 s="13">
        <v>0.224</v>
      </c>
      <c r="T16">
        <v>0</v>
      </c>
      <c r="U16">
        <v>0</v>
      </c>
      <c r="V16" s="11">
        <v>1</v>
      </c>
      <c r="W16">
        <v>1</v>
      </c>
      <c r="X16">
        <v>3.89</v>
      </c>
      <c r="Y16">
        <v>0</v>
      </c>
      <c r="Z16">
        <v>0</v>
      </c>
      <c r="AA16">
        <v>1</v>
      </c>
      <c r="AB16" s="11">
        <v>1</v>
      </c>
      <c r="AC16">
        <v>0</v>
      </c>
      <c r="AD16">
        <v>0</v>
      </c>
      <c r="AE16" s="11">
        <v>1</v>
      </c>
      <c r="AF16">
        <v>0</v>
      </c>
      <c r="AG16">
        <v>0</v>
      </c>
      <c r="AH16">
        <v>0</v>
      </c>
      <c r="AI16" s="11">
        <v>1</v>
      </c>
      <c r="AJ16" s="11">
        <v>1</v>
      </c>
      <c r="AK16">
        <v>1</v>
      </c>
    </row>
    <row r="17" spans="1:37">
      <c r="A17">
        <v>13</v>
      </c>
      <c r="B17" s="37">
        <v>69</v>
      </c>
      <c r="C17" s="38" t="s">
        <v>94</v>
      </c>
      <c r="D17" s="39" t="s">
        <v>126</v>
      </c>
      <c r="E17" t="s">
        <v>111</v>
      </c>
      <c r="F17">
        <v>0.40262141371454985</v>
      </c>
      <c r="G17">
        <v>0</v>
      </c>
      <c r="H17">
        <v>1.9891709861665951E-2</v>
      </c>
      <c r="I17">
        <v>1</v>
      </c>
      <c r="J17">
        <v>1</v>
      </c>
      <c r="K17">
        <v>595.44306513915944</v>
      </c>
      <c r="L17">
        <v>7.0982865066525791E-4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 s="11">
        <v>1</v>
      </c>
      <c r="AG17" s="11">
        <v>1</v>
      </c>
      <c r="AH17">
        <v>0</v>
      </c>
      <c r="AI17" s="11">
        <v>1</v>
      </c>
      <c r="AJ17">
        <v>1</v>
      </c>
      <c r="AK17">
        <v>0</v>
      </c>
    </row>
    <row r="18" spans="1:37" ht="30">
      <c r="A18">
        <v>14</v>
      </c>
      <c r="B18" s="37">
        <v>71</v>
      </c>
      <c r="C18" s="38" t="s">
        <v>95</v>
      </c>
      <c r="D18" s="39" t="s">
        <v>127</v>
      </c>
      <c r="E18" t="s">
        <v>112</v>
      </c>
      <c r="F18">
        <v>0</v>
      </c>
      <c r="G18">
        <v>1.6370239408455101E-2</v>
      </c>
      <c r="H18">
        <v>0.1435544071202986</v>
      </c>
      <c r="I18">
        <v>1</v>
      </c>
      <c r="J18">
        <v>1</v>
      </c>
      <c r="K18">
        <v>57623.242717761961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1</v>
      </c>
      <c r="AK18">
        <v>1</v>
      </c>
    </row>
    <row r="19" spans="1:37">
      <c r="A19">
        <v>15</v>
      </c>
      <c r="B19" s="37">
        <v>72</v>
      </c>
      <c r="C19" s="38">
        <v>2331</v>
      </c>
      <c r="D19" s="37" t="s">
        <v>129</v>
      </c>
      <c r="E19" s="30" t="s">
        <v>130</v>
      </c>
      <c r="F19">
        <v>2.8201663910199137</v>
      </c>
      <c r="G19">
        <v>1.1549695677487493E-3</v>
      </c>
      <c r="H19">
        <v>0.31317628180826584</v>
      </c>
      <c r="I19">
        <v>1</v>
      </c>
      <c r="J19">
        <v>1</v>
      </c>
      <c r="K19">
        <v>7647.5621734181423</v>
      </c>
      <c r="L19">
        <v>38.486877361441501</v>
      </c>
      <c r="M19">
        <v>1</v>
      </c>
      <c r="N19">
        <v>1</v>
      </c>
      <c r="O19">
        <v>8.5716455449861542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 s="11">
        <v>1</v>
      </c>
      <c r="AJ19" s="11">
        <v>1</v>
      </c>
      <c r="AK19">
        <v>1</v>
      </c>
    </row>
    <row r="20" spans="1:37">
      <c r="A20">
        <v>16</v>
      </c>
      <c r="B20">
        <v>29</v>
      </c>
      <c r="C20" t="s">
        <v>149</v>
      </c>
      <c r="D20" t="s">
        <v>150</v>
      </c>
      <c r="E20" t="s">
        <v>151</v>
      </c>
      <c r="F20">
        <v>0</v>
      </c>
      <c r="G20">
        <v>2.5667168127081E-6</v>
      </c>
      <c r="H20">
        <v>1.4259537848378336E-2</v>
      </c>
      <c r="I20">
        <v>1</v>
      </c>
      <c r="J20">
        <v>1</v>
      </c>
      <c r="K20">
        <v>8169.2892333359478</v>
      </c>
      <c r="L20">
        <v>0.12690988685056717</v>
      </c>
      <c r="M20">
        <v>1</v>
      </c>
      <c r="N20">
        <v>0</v>
      </c>
      <c r="O20">
        <v>0</v>
      </c>
      <c r="P20">
        <v>0</v>
      </c>
      <c r="Q20">
        <v>0</v>
      </c>
    </row>
    <row r="21" spans="1:37">
      <c r="A21">
        <v>17</v>
      </c>
      <c r="B21">
        <v>35</v>
      </c>
      <c r="C21" t="s">
        <v>152</v>
      </c>
      <c r="D21" t="s">
        <v>153</v>
      </c>
      <c r="E21" t="s">
        <v>154</v>
      </c>
      <c r="F21">
        <v>5.0737612059844208</v>
      </c>
      <c r="G21">
        <v>0</v>
      </c>
      <c r="H21">
        <v>0</v>
      </c>
      <c r="I21">
        <v>1</v>
      </c>
      <c r="J21">
        <v>1</v>
      </c>
      <c r="K21">
        <v>5827.9689528199424</v>
      </c>
      <c r="L21">
        <v>6.4735645509892747E-2</v>
      </c>
      <c r="M21">
        <v>1</v>
      </c>
      <c r="N21">
        <v>1</v>
      </c>
      <c r="O21">
        <v>0</v>
      </c>
      <c r="P21">
        <v>1</v>
      </c>
      <c r="Q21">
        <v>1</v>
      </c>
    </row>
    <row r="22" spans="1:37">
      <c r="A22">
        <v>18</v>
      </c>
      <c r="B22">
        <v>51</v>
      </c>
      <c r="C22" t="s">
        <v>155</v>
      </c>
      <c r="D22" t="s">
        <v>156</v>
      </c>
      <c r="E22" t="s">
        <v>157</v>
      </c>
      <c r="F22">
        <v>0.33043869416223737</v>
      </c>
      <c r="G22">
        <v>0</v>
      </c>
      <c r="H22">
        <v>1.1913044660323753E-2</v>
      </c>
      <c r="I22">
        <v>0</v>
      </c>
      <c r="J22">
        <v>0</v>
      </c>
      <c r="K22">
        <v>585.86228075487179</v>
      </c>
      <c r="L22">
        <v>7.7818874761028525</v>
      </c>
      <c r="M22">
        <v>1</v>
      </c>
      <c r="N22">
        <v>0</v>
      </c>
      <c r="O22">
        <v>0</v>
      </c>
      <c r="P22">
        <v>1</v>
      </c>
      <c r="Q22">
        <v>0</v>
      </c>
    </row>
    <row r="23" spans="1:37">
      <c r="A23">
        <v>19</v>
      </c>
      <c r="B23">
        <v>55</v>
      </c>
      <c r="C23" t="s">
        <v>158</v>
      </c>
      <c r="D23" t="s">
        <v>159</v>
      </c>
      <c r="E23" t="s">
        <v>105</v>
      </c>
      <c r="F23">
        <v>0</v>
      </c>
      <c r="G23">
        <v>0</v>
      </c>
      <c r="H23">
        <v>0</v>
      </c>
      <c r="I23">
        <v>0</v>
      </c>
      <c r="J23">
        <v>1</v>
      </c>
      <c r="K23">
        <v>5114.2614193393483</v>
      </c>
      <c r="L23">
        <v>1.8809147476040893E-3</v>
      </c>
      <c r="M23">
        <v>1</v>
      </c>
      <c r="N23">
        <v>1</v>
      </c>
      <c r="O23">
        <v>0.13508333166603306</v>
      </c>
      <c r="P23">
        <v>1</v>
      </c>
      <c r="Q23">
        <v>1</v>
      </c>
    </row>
    <row r="24" spans="1:37">
      <c r="A24">
        <v>20</v>
      </c>
      <c r="B24">
        <v>70</v>
      </c>
      <c r="C24" t="s">
        <v>160</v>
      </c>
      <c r="D24" t="s">
        <v>161</v>
      </c>
      <c r="F24">
        <v>0.5492206297729888</v>
      </c>
      <c r="G24">
        <v>0</v>
      </c>
      <c r="H24">
        <v>0</v>
      </c>
      <c r="I24">
        <v>1</v>
      </c>
      <c r="J24">
        <v>1</v>
      </c>
      <c r="K24">
        <v>999.05847892038912</v>
      </c>
      <c r="L24">
        <v>5.7066638769745787E-3</v>
      </c>
      <c r="M24">
        <v>1</v>
      </c>
      <c r="N24">
        <v>1</v>
      </c>
      <c r="O24">
        <v>0</v>
      </c>
      <c r="P24">
        <v>1</v>
      </c>
      <c r="Q24">
        <v>0</v>
      </c>
    </row>
  </sheetData>
  <mergeCells count="16">
    <mergeCell ref="AH2:AI2"/>
    <mergeCell ref="AJ2:AK2"/>
    <mergeCell ref="R1:AK1"/>
    <mergeCell ref="R2:S2"/>
    <mergeCell ref="T2:V2"/>
    <mergeCell ref="W2:X2"/>
    <mergeCell ref="Y2:Z2"/>
    <mergeCell ref="AA2:AB2"/>
    <mergeCell ref="AC2:AG2"/>
    <mergeCell ref="A1:A4"/>
    <mergeCell ref="C1:C4"/>
    <mergeCell ref="B1:B4"/>
    <mergeCell ref="E2:J2"/>
    <mergeCell ref="K2:O2"/>
    <mergeCell ref="E1:Q1"/>
    <mergeCell ref="D1:D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DB86-5F72-4D0A-8B4A-6C5E5D12A235}">
  <dimension ref="A1:G21"/>
  <sheetViews>
    <sheetView topLeftCell="A2" workbookViewId="0">
      <selection activeCell="G2" sqref="G2:G21"/>
    </sheetView>
  </sheetViews>
  <sheetFormatPr defaultRowHeight="15"/>
  <cols>
    <col min="3" max="3" width="26.85546875" style="11" customWidth="1"/>
    <col min="4" max="4" width="18" customWidth="1"/>
    <col min="5" max="5" width="19.85546875" customWidth="1"/>
    <col min="6" max="6" width="15.140625" customWidth="1"/>
  </cols>
  <sheetData>
    <row r="1" spans="1:7" ht="99.75" customHeight="1">
      <c r="A1" s="23" t="s">
        <v>96</v>
      </c>
      <c r="B1" s="41" t="s">
        <v>81</v>
      </c>
      <c r="C1" s="34" t="s">
        <v>31</v>
      </c>
      <c r="D1" s="11" t="s">
        <v>140</v>
      </c>
      <c r="E1" s="11" t="s">
        <v>141</v>
      </c>
      <c r="F1" s="43" t="s">
        <v>163</v>
      </c>
      <c r="G1" t="s">
        <v>128</v>
      </c>
    </row>
    <row r="2" spans="1:7" ht="30">
      <c r="A2">
        <v>2</v>
      </c>
      <c r="B2" s="9" t="s">
        <v>82</v>
      </c>
      <c r="C2" s="11" t="s">
        <v>97</v>
      </c>
      <c r="D2">
        <v>0</v>
      </c>
      <c r="E2">
        <v>0</v>
      </c>
      <c r="F2">
        <f t="shared" ref="F2:F21" si="0">SUM(D2:E2)/2</f>
        <v>0</v>
      </c>
      <c r="G2">
        <v>0</v>
      </c>
    </row>
    <row r="3" spans="1:7">
      <c r="A3">
        <v>6</v>
      </c>
      <c r="B3" s="9" t="s">
        <v>83</v>
      </c>
      <c r="C3" s="11" t="s">
        <v>98</v>
      </c>
      <c r="D3">
        <v>0</v>
      </c>
      <c r="E3">
        <v>0</v>
      </c>
      <c r="F3">
        <f t="shared" si="0"/>
        <v>0</v>
      </c>
      <c r="G3">
        <v>0</v>
      </c>
    </row>
    <row r="4" spans="1:7">
      <c r="A4">
        <v>9</v>
      </c>
      <c r="B4" s="10" t="s">
        <v>84</v>
      </c>
      <c r="C4" s="11" t="s">
        <v>99</v>
      </c>
      <c r="D4">
        <v>0</v>
      </c>
      <c r="E4">
        <v>0</v>
      </c>
      <c r="F4">
        <f t="shared" si="0"/>
        <v>0</v>
      </c>
      <c r="G4">
        <v>0</v>
      </c>
    </row>
    <row r="5" spans="1:7" ht="30">
      <c r="A5" s="28">
        <v>29</v>
      </c>
      <c r="B5" s="28" t="s">
        <v>149</v>
      </c>
      <c r="C5" s="25" t="s">
        <v>150</v>
      </c>
      <c r="D5">
        <v>0</v>
      </c>
      <c r="E5">
        <v>0</v>
      </c>
      <c r="F5">
        <f t="shared" si="0"/>
        <v>0</v>
      </c>
      <c r="G5">
        <v>0</v>
      </c>
    </row>
    <row r="6" spans="1:7" ht="30">
      <c r="A6" s="28">
        <v>35</v>
      </c>
      <c r="B6" s="28" t="s">
        <v>152</v>
      </c>
      <c r="C6" s="25" t="s">
        <v>153</v>
      </c>
      <c r="D6">
        <v>1</v>
      </c>
      <c r="E6">
        <v>0</v>
      </c>
      <c r="F6">
        <f t="shared" si="0"/>
        <v>0.5</v>
      </c>
      <c r="G6">
        <v>3</v>
      </c>
    </row>
    <row r="7" spans="1:7" ht="30">
      <c r="A7">
        <v>38</v>
      </c>
      <c r="B7" s="9" t="s">
        <v>85</v>
      </c>
      <c r="C7" s="11" t="s">
        <v>100</v>
      </c>
      <c r="D7">
        <v>0</v>
      </c>
      <c r="E7">
        <v>0</v>
      </c>
      <c r="F7">
        <f t="shared" si="0"/>
        <v>0</v>
      </c>
      <c r="G7">
        <v>0</v>
      </c>
    </row>
    <row r="8" spans="1:7" ht="30">
      <c r="A8">
        <v>43</v>
      </c>
      <c r="B8" s="9" t="s">
        <v>86</v>
      </c>
      <c r="C8" s="11" t="s">
        <v>101</v>
      </c>
      <c r="D8">
        <v>0</v>
      </c>
      <c r="E8">
        <v>0</v>
      </c>
      <c r="F8">
        <f t="shared" si="0"/>
        <v>0</v>
      </c>
      <c r="G8">
        <v>0</v>
      </c>
    </row>
    <row r="9" spans="1:7" ht="30">
      <c r="A9">
        <v>50</v>
      </c>
      <c r="B9" s="9" t="s">
        <v>87</v>
      </c>
      <c r="C9" s="11" t="s">
        <v>119</v>
      </c>
      <c r="D9">
        <v>0</v>
      </c>
      <c r="E9">
        <v>0</v>
      </c>
      <c r="F9">
        <f t="shared" si="0"/>
        <v>0</v>
      </c>
      <c r="G9">
        <v>0</v>
      </c>
    </row>
    <row r="10" spans="1:7">
      <c r="A10" s="28">
        <v>51</v>
      </c>
      <c r="B10" s="28" t="s">
        <v>155</v>
      </c>
      <c r="C10" s="25" t="s">
        <v>156</v>
      </c>
      <c r="D10">
        <v>0</v>
      </c>
      <c r="E10">
        <v>0</v>
      </c>
      <c r="F10">
        <f t="shared" si="0"/>
        <v>0</v>
      </c>
      <c r="G10">
        <v>0</v>
      </c>
    </row>
    <row r="11" spans="1:7">
      <c r="A11">
        <v>53</v>
      </c>
      <c r="B11" s="9" t="s">
        <v>88</v>
      </c>
      <c r="C11" s="11" t="s">
        <v>120</v>
      </c>
      <c r="D11">
        <v>1</v>
      </c>
      <c r="E11">
        <v>1</v>
      </c>
      <c r="F11">
        <f t="shared" si="0"/>
        <v>1</v>
      </c>
      <c r="G11">
        <v>4</v>
      </c>
    </row>
    <row r="12" spans="1:7" ht="30">
      <c r="A12">
        <v>54</v>
      </c>
      <c r="B12" s="9" t="s">
        <v>89</v>
      </c>
      <c r="C12" s="11" t="s">
        <v>121</v>
      </c>
      <c r="D12">
        <v>0</v>
      </c>
      <c r="E12">
        <v>0</v>
      </c>
      <c r="F12">
        <f t="shared" si="0"/>
        <v>0</v>
      </c>
      <c r="G12">
        <v>0</v>
      </c>
    </row>
    <row r="13" spans="1:7" ht="30">
      <c r="A13" s="28">
        <v>55</v>
      </c>
      <c r="B13" s="28" t="s">
        <v>158</v>
      </c>
      <c r="C13" s="25" t="s">
        <v>159</v>
      </c>
      <c r="D13">
        <v>1</v>
      </c>
      <c r="E13">
        <v>1</v>
      </c>
      <c r="F13">
        <f t="shared" si="0"/>
        <v>1</v>
      </c>
      <c r="G13">
        <v>4</v>
      </c>
    </row>
    <row r="14" spans="1:7" ht="30">
      <c r="A14">
        <v>58</v>
      </c>
      <c r="B14" s="9" t="s">
        <v>90</v>
      </c>
      <c r="C14" s="11" t="s">
        <v>122</v>
      </c>
      <c r="D14">
        <v>0</v>
      </c>
      <c r="E14">
        <v>0</v>
      </c>
      <c r="F14">
        <f t="shared" si="0"/>
        <v>0</v>
      </c>
      <c r="G14">
        <v>0</v>
      </c>
    </row>
    <row r="15" spans="1:7" ht="30">
      <c r="A15">
        <v>62</v>
      </c>
      <c r="B15" s="9" t="s">
        <v>91</v>
      </c>
      <c r="C15" s="11" t="s">
        <v>123</v>
      </c>
      <c r="D15">
        <v>0</v>
      </c>
      <c r="E15">
        <v>0</v>
      </c>
      <c r="F15">
        <f t="shared" si="0"/>
        <v>0</v>
      </c>
      <c r="G15">
        <v>0</v>
      </c>
    </row>
    <row r="16" spans="1:7">
      <c r="A16">
        <v>65</v>
      </c>
      <c r="B16" s="9" t="s">
        <v>92</v>
      </c>
      <c r="C16" s="11" t="s">
        <v>124</v>
      </c>
      <c r="D16">
        <v>1</v>
      </c>
      <c r="E16">
        <v>1</v>
      </c>
      <c r="F16">
        <f t="shared" si="0"/>
        <v>1</v>
      </c>
      <c r="G16">
        <v>4</v>
      </c>
    </row>
    <row r="17" spans="1:7">
      <c r="A17">
        <v>67</v>
      </c>
      <c r="B17" s="9" t="s">
        <v>93</v>
      </c>
      <c r="C17" s="11" t="s">
        <v>125</v>
      </c>
      <c r="D17">
        <v>0</v>
      </c>
      <c r="E17">
        <v>0</v>
      </c>
      <c r="F17">
        <f t="shared" si="0"/>
        <v>0</v>
      </c>
      <c r="G17">
        <v>0</v>
      </c>
    </row>
    <row r="18" spans="1:7">
      <c r="A18">
        <v>69</v>
      </c>
      <c r="B18" s="9" t="s">
        <v>94</v>
      </c>
      <c r="C18" s="11" t="s">
        <v>126</v>
      </c>
      <c r="D18">
        <v>0</v>
      </c>
      <c r="E18">
        <v>0</v>
      </c>
      <c r="F18">
        <f t="shared" si="0"/>
        <v>0</v>
      </c>
      <c r="G18">
        <v>0</v>
      </c>
    </row>
    <row r="19" spans="1:7" ht="30">
      <c r="A19" s="28">
        <v>70</v>
      </c>
      <c r="B19" s="28" t="s">
        <v>160</v>
      </c>
      <c r="C19" s="25" t="s">
        <v>161</v>
      </c>
      <c r="D19">
        <v>0</v>
      </c>
      <c r="E19">
        <v>0</v>
      </c>
      <c r="F19">
        <f t="shared" si="0"/>
        <v>0</v>
      </c>
      <c r="G19">
        <v>0</v>
      </c>
    </row>
    <row r="20" spans="1:7" ht="30">
      <c r="A20">
        <v>71</v>
      </c>
      <c r="B20" s="9" t="s">
        <v>95</v>
      </c>
      <c r="C20" s="11" t="s">
        <v>127</v>
      </c>
      <c r="D20">
        <v>0</v>
      </c>
      <c r="E20">
        <v>0</v>
      </c>
      <c r="F20">
        <f t="shared" si="0"/>
        <v>0</v>
      </c>
      <c r="G20">
        <v>0</v>
      </c>
    </row>
    <row r="21" spans="1:7">
      <c r="A21">
        <v>72</v>
      </c>
      <c r="B21" s="9">
        <v>2331</v>
      </c>
      <c r="C21" s="11" t="s">
        <v>129</v>
      </c>
      <c r="D21">
        <v>1</v>
      </c>
      <c r="E21">
        <v>1</v>
      </c>
      <c r="F21">
        <f t="shared" si="0"/>
        <v>1</v>
      </c>
      <c r="G21">
        <v>4</v>
      </c>
    </row>
  </sheetData>
  <sortState ref="A2:G21">
    <sortCondition ref="A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9D08-641B-4F6D-A832-FD31E8A80753}">
  <dimension ref="A1:H21"/>
  <sheetViews>
    <sheetView workbookViewId="0">
      <selection activeCell="H2" sqref="H2:H21"/>
    </sheetView>
  </sheetViews>
  <sheetFormatPr defaultRowHeight="15"/>
  <cols>
    <col min="3" max="3" width="27.42578125" customWidth="1"/>
    <col min="4" max="4" width="26.5703125" customWidth="1"/>
    <col min="5" max="5" width="20.7109375" customWidth="1"/>
  </cols>
  <sheetData>
    <row r="1" spans="1:8" ht="104.25" customHeight="1">
      <c r="A1" s="23" t="s">
        <v>96</v>
      </c>
      <c r="B1" s="41" t="s">
        <v>81</v>
      </c>
      <c r="C1" s="22" t="s">
        <v>31</v>
      </c>
      <c r="D1" s="11" t="s">
        <v>142</v>
      </c>
      <c r="E1" s="11" t="s">
        <v>143</v>
      </c>
      <c r="F1" s="11" t="s">
        <v>144</v>
      </c>
      <c r="G1" s="11" t="s">
        <v>164</v>
      </c>
      <c r="H1" s="11" t="s">
        <v>128</v>
      </c>
    </row>
    <row r="2" spans="1:8" ht="30">
      <c r="A2">
        <v>2</v>
      </c>
      <c r="B2" s="9" t="s">
        <v>82</v>
      </c>
      <c r="C2" s="11" t="s">
        <v>97</v>
      </c>
      <c r="D2">
        <v>0</v>
      </c>
      <c r="E2">
        <v>0</v>
      </c>
      <c r="F2">
        <v>0</v>
      </c>
      <c r="G2">
        <f>SUM(D2:F2)/3</f>
        <v>0</v>
      </c>
      <c r="H2">
        <v>0</v>
      </c>
    </row>
    <row r="3" spans="1:8">
      <c r="A3">
        <v>6</v>
      </c>
      <c r="B3" s="9" t="s">
        <v>83</v>
      </c>
      <c r="C3" s="11" t="s">
        <v>98</v>
      </c>
      <c r="D3">
        <v>0</v>
      </c>
      <c r="E3">
        <v>0</v>
      </c>
      <c r="F3">
        <v>0</v>
      </c>
      <c r="G3">
        <f t="shared" ref="G3:G21" si="0">SUM(D3:F3)/3</f>
        <v>0</v>
      </c>
      <c r="H3">
        <v>0</v>
      </c>
    </row>
    <row r="4" spans="1:8">
      <c r="A4">
        <v>9</v>
      </c>
      <c r="B4" s="10" t="s">
        <v>84</v>
      </c>
      <c r="C4" s="11" t="s">
        <v>99</v>
      </c>
      <c r="D4">
        <v>0</v>
      </c>
      <c r="E4">
        <v>0</v>
      </c>
      <c r="F4">
        <v>0</v>
      </c>
      <c r="G4">
        <f t="shared" si="0"/>
        <v>0</v>
      </c>
      <c r="H4">
        <v>0</v>
      </c>
    </row>
    <row r="5" spans="1:8">
      <c r="A5" s="28">
        <v>29</v>
      </c>
      <c r="B5" s="28" t="s">
        <v>149</v>
      </c>
      <c r="C5" s="28" t="s">
        <v>150</v>
      </c>
      <c r="D5">
        <v>0</v>
      </c>
      <c r="E5">
        <v>0</v>
      </c>
      <c r="F5">
        <v>0</v>
      </c>
      <c r="G5">
        <f t="shared" si="0"/>
        <v>0</v>
      </c>
      <c r="H5">
        <v>0</v>
      </c>
    </row>
    <row r="6" spans="1:8">
      <c r="A6" s="28">
        <v>35</v>
      </c>
      <c r="B6" s="28" t="s">
        <v>152</v>
      </c>
      <c r="C6" s="28" t="s">
        <v>153</v>
      </c>
      <c r="D6">
        <v>0</v>
      </c>
      <c r="E6">
        <v>0</v>
      </c>
      <c r="F6">
        <v>0</v>
      </c>
      <c r="G6">
        <f t="shared" si="0"/>
        <v>0</v>
      </c>
      <c r="H6">
        <v>0</v>
      </c>
    </row>
    <row r="7" spans="1:8" ht="30">
      <c r="A7">
        <v>38</v>
      </c>
      <c r="B7" s="9" t="s">
        <v>85</v>
      </c>
      <c r="C7" s="11" t="s">
        <v>100</v>
      </c>
      <c r="D7">
        <v>0</v>
      </c>
      <c r="E7">
        <v>0</v>
      </c>
      <c r="F7">
        <v>0</v>
      </c>
      <c r="G7">
        <f t="shared" si="0"/>
        <v>0</v>
      </c>
      <c r="H7">
        <v>0</v>
      </c>
    </row>
    <row r="8" spans="1:8" ht="30">
      <c r="A8">
        <v>43</v>
      </c>
      <c r="B8" s="9" t="s">
        <v>86</v>
      </c>
      <c r="C8" s="11" t="s">
        <v>101</v>
      </c>
      <c r="D8">
        <v>0</v>
      </c>
      <c r="E8">
        <v>0</v>
      </c>
      <c r="F8">
        <v>0</v>
      </c>
      <c r="G8">
        <f t="shared" si="0"/>
        <v>0</v>
      </c>
      <c r="H8">
        <v>0</v>
      </c>
    </row>
    <row r="9" spans="1:8" ht="30">
      <c r="A9">
        <v>50</v>
      </c>
      <c r="B9" s="9" t="s">
        <v>87</v>
      </c>
      <c r="C9" s="11" t="s">
        <v>119</v>
      </c>
      <c r="D9">
        <v>0</v>
      </c>
      <c r="E9">
        <v>0</v>
      </c>
      <c r="F9">
        <v>0</v>
      </c>
      <c r="G9">
        <f t="shared" si="0"/>
        <v>0</v>
      </c>
      <c r="H9">
        <v>0</v>
      </c>
    </row>
    <row r="10" spans="1:8">
      <c r="A10" s="28">
        <v>51</v>
      </c>
      <c r="B10" s="28" t="s">
        <v>155</v>
      </c>
      <c r="C10" s="28" t="s">
        <v>156</v>
      </c>
      <c r="D10">
        <v>0</v>
      </c>
      <c r="E10">
        <v>0</v>
      </c>
      <c r="F10">
        <v>0</v>
      </c>
      <c r="G10">
        <f t="shared" si="0"/>
        <v>0</v>
      </c>
      <c r="H10">
        <v>0</v>
      </c>
    </row>
    <row r="11" spans="1:8">
      <c r="A11">
        <v>53</v>
      </c>
      <c r="B11" s="9" t="s">
        <v>88</v>
      </c>
      <c r="C11" s="11" t="s">
        <v>120</v>
      </c>
      <c r="D11">
        <v>0</v>
      </c>
      <c r="E11">
        <v>0</v>
      </c>
      <c r="F11">
        <v>0</v>
      </c>
      <c r="G11">
        <f t="shared" si="0"/>
        <v>0</v>
      </c>
      <c r="H11">
        <v>0</v>
      </c>
    </row>
    <row r="12" spans="1:8" ht="30">
      <c r="A12">
        <v>54</v>
      </c>
      <c r="B12" s="9" t="s">
        <v>89</v>
      </c>
      <c r="C12" s="11" t="s">
        <v>121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</row>
    <row r="13" spans="1:8">
      <c r="A13" s="28">
        <v>55</v>
      </c>
      <c r="B13" s="28" t="s">
        <v>158</v>
      </c>
      <c r="C13" s="28" t="s">
        <v>159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</row>
    <row r="14" spans="1:8" ht="30">
      <c r="A14">
        <v>58</v>
      </c>
      <c r="B14" s="9" t="s">
        <v>90</v>
      </c>
      <c r="C14" s="11" t="s">
        <v>122</v>
      </c>
      <c r="D14">
        <v>0</v>
      </c>
      <c r="E14">
        <v>0</v>
      </c>
      <c r="F14">
        <v>0</v>
      </c>
      <c r="G14">
        <f t="shared" si="0"/>
        <v>0</v>
      </c>
      <c r="H14">
        <v>0</v>
      </c>
    </row>
    <row r="15" spans="1:8" ht="30">
      <c r="A15">
        <v>62</v>
      </c>
      <c r="B15" s="9" t="s">
        <v>91</v>
      </c>
      <c r="C15" s="11" t="s">
        <v>123</v>
      </c>
      <c r="D15">
        <v>0</v>
      </c>
      <c r="E15">
        <v>0</v>
      </c>
      <c r="F15">
        <v>0</v>
      </c>
      <c r="G15">
        <f t="shared" si="0"/>
        <v>0</v>
      </c>
      <c r="H15">
        <v>0</v>
      </c>
    </row>
    <row r="16" spans="1:8">
      <c r="A16">
        <v>65</v>
      </c>
      <c r="B16" s="9" t="s">
        <v>92</v>
      </c>
      <c r="C16" s="11" t="s">
        <v>124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</row>
    <row r="17" spans="1:8">
      <c r="A17">
        <v>67</v>
      </c>
      <c r="B17" s="9" t="s">
        <v>93</v>
      </c>
      <c r="C17" s="11" t="s">
        <v>125</v>
      </c>
      <c r="D17">
        <v>0</v>
      </c>
      <c r="E17">
        <v>0</v>
      </c>
      <c r="F17">
        <v>0</v>
      </c>
      <c r="G17">
        <f t="shared" si="0"/>
        <v>0</v>
      </c>
      <c r="H17">
        <v>0</v>
      </c>
    </row>
    <row r="18" spans="1:8">
      <c r="A18">
        <v>69</v>
      </c>
      <c r="B18" s="9" t="s">
        <v>94</v>
      </c>
      <c r="C18" s="11" t="s">
        <v>126</v>
      </c>
      <c r="D18">
        <v>0</v>
      </c>
      <c r="E18">
        <v>0</v>
      </c>
      <c r="F18">
        <v>0</v>
      </c>
      <c r="G18">
        <f t="shared" si="0"/>
        <v>0</v>
      </c>
      <c r="H18">
        <v>0</v>
      </c>
    </row>
    <row r="19" spans="1:8">
      <c r="A19" s="28">
        <v>70</v>
      </c>
      <c r="B19" s="28" t="s">
        <v>160</v>
      </c>
      <c r="C19" s="28" t="s">
        <v>161</v>
      </c>
      <c r="D19">
        <v>0</v>
      </c>
      <c r="E19">
        <v>0</v>
      </c>
      <c r="F19">
        <v>0</v>
      </c>
      <c r="G19">
        <f t="shared" si="0"/>
        <v>0</v>
      </c>
      <c r="H19">
        <v>0</v>
      </c>
    </row>
    <row r="20" spans="1:8" ht="30">
      <c r="A20">
        <v>71</v>
      </c>
      <c r="B20" s="9" t="s">
        <v>95</v>
      </c>
      <c r="C20" s="11" t="s">
        <v>127</v>
      </c>
      <c r="D20">
        <v>0</v>
      </c>
      <c r="E20">
        <v>0</v>
      </c>
      <c r="F20">
        <v>0</v>
      </c>
      <c r="G20">
        <f t="shared" si="0"/>
        <v>0</v>
      </c>
      <c r="H20">
        <v>0</v>
      </c>
    </row>
    <row r="21" spans="1:8">
      <c r="A21">
        <v>72</v>
      </c>
      <c r="B21" s="9">
        <v>2331</v>
      </c>
      <c r="C21" s="11" t="s">
        <v>129</v>
      </c>
      <c r="D21">
        <v>0</v>
      </c>
      <c r="E21">
        <v>0</v>
      </c>
      <c r="F21">
        <v>0</v>
      </c>
      <c r="G21">
        <f t="shared" si="0"/>
        <v>0</v>
      </c>
      <c r="H21">
        <v>0</v>
      </c>
    </row>
  </sheetData>
  <sortState ref="A2:F21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3FC-7D70-4C0E-A2A9-61ACA0D10B32}">
  <dimension ref="A1:E21"/>
  <sheetViews>
    <sheetView topLeftCell="A7" workbookViewId="0">
      <selection activeCell="E2" sqref="E2:E21"/>
    </sheetView>
  </sheetViews>
  <sheetFormatPr defaultRowHeight="15"/>
  <cols>
    <col min="3" max="3" width="16.28515625" customWidth="1"/>
    <col min="4" max="4" width="43.28515625" customWidth="1"/>
  </cols>
  <sheetData>
    <row r="1" spans="1:5" ht="93.75" customHeight="1">
      <c r="A1" s="23" t="s">
        <v>96</v>
      </c>
      <c r="B1" s="41" t="s">
        <v>81</v>
      </c>
      <c r="C1" s="22" t="s">
        <v>31</v>
      </c>
      <c r="D1" s="11" t="s">
        <v>145</v>
      </c>
      <c r="E1" t="s">
        <v>128</v>
      </c>
    </row>
    <row r="2" spans="1:5" ht="45">
      <c r="A2">
        <v>2</v>
      </c>
      <c r="B2" s="9" t="s">
        <v>82</v>
      </c>
      <c r="C2" s="11" t="s">
        <v>97</v>
      </c>
      <c r="D2">
        <v>1</v>
      </c>
      <c r="E2">
        <f>D2*4</f>
        <v>4</v>
      </c>
    </row>
    <row r="3" spans="1:5" ht="45">
      <c r="A3">
        <v>6</v>
      </c>
      <c r="B3" s="9" t="s">
        <v>83</v>
      </c>
      <c r="C3" s="11" t="s">
        <v>98</v>
      </c>
      <c r="D3">
        <v>0</v>
      </c>
      <c r="E3">
        <f t="shared" ref="E3:E21" si="0">D3*4</f>
        <v>0</v>
      </c>
    </row>
    <row r="4" spans="1:5" ht="30">
      <c r="A4">
        <v>9</v>
      </c>
      <c r="B4" s="10" t="s">
        <v>84</v>
      </c>
      <c r="C4" s="11" t="s">
        <v>99</v>
      </c>
      <c r="D4">
        <v>0</v>
      </c>
      <c r="E4">
        <f t="shared" si="0"/>
        <v>0</v>
      </c>
    </row>
    <row r="5" spans="1:5" ht="45">
      <c r="A5" s="28">
        <v>29</v>
      </c>
      <c r="B5" s="28" t="s">
        <v>149</v>
      </c>
      <c r="C5" s="25" t="s">
        <v>150</v>
      </c>
      <c r="D5">
        <v>0</v>
      </c>
      <c r="E5">
        <f t="shared" si="0"/>
        <v>0</v>
      </c>
    </row>
    <row r="6" spans="1:5" ht="30">
      <c r="A6" s="28">
        <v>35</v>
      </c>
      <c r="B6" s="28" t="s">
        <v>152</v>
      </c>
      <c r="C6" s="25" t="s">
        <v>153</v>
      </c>
      <c r="D6">
        <v>1</v>
      </c>
      <c r="E6">
        <f t="shared" si="0"/>
        <v>4</v>
      </c>
    </row>
    <row r="7" spans="1:5" ht="45">
      <c r="A7">
        <v>38</v>
      </c>
      <c r="B7" s="9" t="s">
        <v>85</v>
      </c>
      <c r="C7" s="11" t="s">
        <v>100</v>
      </c>
      <c r="D7">
        <v>0</v>
      </c>
      <c r="E7">
        <f t="shared" si="0"/>
        <v>0</v>
      </c>
    </row>
    <row r="8" spans="1:5" ht="60">
      <c r="A8">
        <v>43</v>
      </c>
      <c r="B8" s="9" t="s">
        <v>86</v>
      </c>
      <c r="C8" s="11" t="s">
        <v>101</v>
      </c>
      <c r="D8">
        <v>0</v>
      </c>
      <c r="E8">
        <f t="shared" si="0"/>
        <v>0</v>
      </c>
    </row>
    <row r="9" spans="1:5" ht="45">
      <c r="A9">
        <v>50</v>
      </c>
      <c r="B9" s="9" t="s">
        <v>87</v>
      </c>
      <c r="C9" s="11" t="s">
        <v>119</v>
      </c>
      <c r="D9">
        <v>0</v>
      </c>
      <c r="E9">
        <f t="shared" si="0"/>
        <v>0</v>
      </c>
    </row>
    <row r="10" spans="1:5">
      <c r="A10" s="28">
        <v>51</v>
      </c>
      <c r="B10" s="28" t="s">
        <v>155</v>
      </c>
      <c r="C10" s="28" t="s">
        <v>156</v>
      </c>
      <c r="D10">
        <v>0</v>
      </c>
      <c r="E10">
        <f t="shared" si="0"/>
        <v>0</v>
      </c>
    </row>
    <row r="11" spans="1:5">
      <c r="A11">
        <v>53</v>
      </c>
      <c r="B11" s="9" t="s">
        <v>88</v>
      </c>
      <c r="C11" s="11" t="s">
        <v>120</v>
      </c>
      <c r="D11">
        <v>0</v>
      </c>
      <c r="E11">
        <f t="shared" si="0"/>
        <v>0</v>
      </c>
    </row>
    <row r="12" spans="1:5" ht="75">
      <c r="A12">
        <v>54</v>
      </c>
      <c r="B12" s="9" t="s">
        <v>89</v>
      </c>
      <c r="C12" s="11" t="s">
        <v>121</v>
      </c>
      <c r="D12">
        <v>0</v>
      </c>
      <c r="E12">
        <f t="shared" si="0"/>
        <v>0</v>
      </c>
    </row>
    <row r="13" spans="1:5">
      <c r="A13" s="28">
        <v>55</v>
      </c>
      <c r="B13" s="28" t="s">
        <v>158</v>
      </c>
      <c r="C13" s="28" t="s">
        <v>159</v>
      </c>
      <c r="D13">
        <v>1</v>
      </c>
      <c r="E13">
        <f t="shared" si="0"/>
        <v>4</v>
      </c>
    </row>
    <row r="14" spans="1:5" ht="45">
      <c r="A14">
        <v>58</v>
      </c>
      <c r="B14" s="9" t="s">
        <v>90</v>
      </c>
      <c r="C14" s="11" t="s">
        <v>122</v>
      </c>
      <c r="D14">
        <v>0</v>
      </c>
      <c r="E14">
        <f t="shared" si="0"/>
        <v>0</v>
      </c>
    </row>
    <row r="15" spans="1:5" ht="45">
      <c r="A15">
        <v>62</v>
      </c>
      <c r="B15" s="9" t="s">
        <v>91</v>
      </c>
      <c r="C15" s="11" t="s">
        <v>123</v>
      </c>
      <c r="D15">
        <v>0</v>
      </c>
      <c r="E15">
        <f t="shared" si="0"/>
        <v>0</v>
      </c>
    </row>
    <row r="16" spans="1:5" ht="30">
      <c r="A16">
        <v>65</v>
      </c>
      <c r="B16" s="9" t="s">
        <v>92</v>
      </c>
      <c r="C16" s="11" t="s">
        <v>124</v>
      </c>
      <c r="D16">
        <v>1</v>
      </c>
      <c r="E16">
        <f t="shared" si="0"/>
        <v>4</v>
      </c>
    </row>
    <row r="17" spans="1:5" ht="30">
      <c r="A17">
        <v>67</v>
      </c>
      <c r="B17" s="9" t="s">
        <v>93</v>
      </c>
      <c r="C17" s="11" t="s">
        <v>125</v>
      </c>
      <c r="D17">
        <v>0</v>
      </c>
      <c r="E17">
        <f t="shared" si="0"/>
        <v>0</v>
      </c>
    </row>
    <row r="18" spans="1:5" ht="30">
      <c r="A18">
        <v>69</v>
      </c>
      <c r="B18" s="9" t="s">
        <v>94</v>
      </c>
      <c r="C18" s="11" t="s">
        <v>126</v>
      </c>
      <c r="D18">
        <v>1</v>
      </c>
      <c r="E18">
        <f t="shared" si="0"/>
        <v>4</v>
      </c>
    </row>
    <row r="19" spans="1:5">
      <c r="A19" s="28">
        <v>70</v>
      </c>
      <c r="B19" s="28" t="s">
        <v>160</v>
      </c>
      <c r="C19" s="28" t="s">
        <v>161</v>
      </c>
      <c r="D19">
        <v>1</v>
      </c>
      <c r="E19">
        <f t="shared" si="0"/>
        <v>4</v>
      </c>
    </row>
    <row r="20" spans="1:5" ht="60">
      <c r="A20">
        <v>71</v>
      </c>
      <c r="B20" s="9" t="s">
        <v>95</v>
      </c>
      <c r="C20" s="11" t="s">
        <v>127</v>
      </c>
      <c r="D20">
        <v>0</v>
      </c>
      <c r="E20">
        <f t="shared" si="0"/>
        <v>0</v>
      </c>
    </row>
    <row r="21" spans="1:5">
      <c r="A21">
        <v>72</v>
      </c>
      <c r="B21" s="9">
        <v>2331</v>
      </c>
      <c r="C21" s="11" t="s">
        <v>129</v>
      </c>
      <c r="D21">
        <v>1</v>
      </c>
      <c r="E21">
        <f t="shared" si="0"/>
        <v>4</v>
      </c>
    </row>
  </sheetData>
  <sortState ref="A2:D21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2BC3-AA5C-483F-A418-C425B08E30A4}">
  <dimension ref="A1:G21"/>
  <sheetViews>
    <sheetView tabSelected="1" workbookViewId="0">
      <selection activeCell="I4" sqref="I4"/>
    </sheetView>
  </sheetViews>
  <sheetFormatPr defaultRowHeight="15"/>
  <cols>
    <col min="3" max="3" width="16.85546875" customWidth="1"/>
    <col min="4" max="4" width="18.5703125" customWidth="1"/>
    <col min="5" max="5" width="22.85546875" customWidth="1"/>
  </cols>
  <sheetData>
    <row r="1" spans="1:7" ht="100.5" customHeight="1">
      <c r="A1" s="32" t="s">
        <v>96</v>
      </c>
      <c r="B1" s="33" t="s">
        <v>81</v>
      </c>
      <c r="C1" s="34" t="s">
        <v>31</v>
      </c>
      <c r="D1" s="11" t="s">
        <v>146</v>
      </c>
      <c r="E1" s="11" t="s">
        <v>147</v>
      </c>
      <c r="F1" t="s">
        <v>165</v>
      </c>
      <c r="G1" t="s">
        <v>128</v>
      </c>
    </row>
    <row r="2" spans="1:7" ht="45">
      <c r="A2" s="11">
        <v>2</v>
      </c>
      <c r="B2" s="35" t="s">
        <v>82</v>
      </c>
      <c r="C2" s="11" t="s">
        <v>97</v>
      </c>
      <c r="D2">
        <v>1</v>
      </c>
      <c r="E2">
        <v>1</v>
      </c>
      <c r="F2">
        <f t="shared" ref="F2:F21" si="0">SUM(D2:E2)/2</f>
        <v>1</v>
      </c>
      <c r="G2">
        <v>4</v>
      </c>
    </row>
    <row r="3" spans="1:7" ht="30">
      <c r="A3" s="11">
        <v>6</v>
      </c>
      <c r="B3" s="35" t="s">
        <v>83</v>
      </c>
      <c r="C3" s="11" t="s">
        <v>98</v>
      </c>
      <c r="D3">
        <v>0</v>
      </c>
      <c r="E3">
        <v>0</v>
      </c>
      <c r="F3">
        <f t="shared" si="0"/>
        <v>0</v>
      </c>
      <c r="G3">
        <v>0</v>
      </c>
    </row>
    <row r="4" spans="1:7" ht="30">
      <c r="A4" s="11">
        <v>9</v>
      </c>
      <c r="B4" s="36" t="s">
        <v>84</v>
      </c>
      <c r="C4" s="11" t="s">
        <v>99</v>
      </c>
      <c r="D4">
        <v>1</v>
      </c>
      <c r="E4">
        <v>1</v>
      </c>
      <c r="F4">
        <f t="shared" si="0"/>
        <v>1</v>
      </c>
      <c r="G4">
        <v>4</v>
      </c>
    </row>
    <row r="5" spans="1:7" ht="45">
      <c r="A5" s="25">
        <v>29</v>
      </c>
      <c r="B5" s="25" t="s">
        <v>149</v>
      </c>
      <c r="C5" s="25" t="s">
        <v>150</v>
      </c>
      <c r="D5">
        <v>0</v>
      </c>
      <c r="E5">
        <v>0</v>
      </c>
      <c r="F5">
        <f t="shared" si="0"/>
        <v>0</v>
      </c>
      <c r="G5">
        <v>0</v>
      </c>
    </row>
    <row r="6" spans="1:7" ht="30">
      <c r="A6" s="25">
        <v>35</v>
      </c>
      <c r="B6" s="25" t="s">
        <v>152</v>
      </c>
      <c r="C6" s="25" t="s">
        <v>153</v>
      </c>
      <c r="D6">
        <v>0</v>
      </c>
      <c r="E6">
        <v>0</v>
      </c>
      <c r="F6">
        <f t="shared" si="0"/>
        <v>0</v>
      </c>
      <c r="G6">
        <v>0</v>
      </c>
    </row>
    <row r="7" spans="1:7" ht="45">
      <c r="A7" s="11">
        <v>38</v>
      </c>
      <c r="B7" s="35" t="s">
        <v>85</v>
      </c>
      <c r="C7" s="11" t="s">
        <v>100</v>
      </c>
      <c r="D7">
        <v>0</v>
      </c>
      <c r="E7">
        <v>0</v>
      </c>
      <c r="F7">
        <f t="shared" si="0"/>
        <v>0</v>
      </c>
      <c r="G7">
        <v>0</v>
      </c>
    </row>
    <row r="8" spans="1:7" ht="45">
      <c r="A8" s="11">
        <v>43</v>
      </c>
      <c r="B8" s="35" t="s">
        <v>86</v>
      </c>
      <c r="C8" s="11" t="s">
        <v>101</v>
      </c>
      <c r="D8">
        <v>0</v>
      </c>
      <c r="E8">
        <v>0</v>
      </c>
      <c r="F8">
        <f t="shared" si="0"/>
        <v>0</v>
      </c>
      <c r="G8">
        <v>0</v>
      </c>
    </row>
    <row r="9" spans="1:7" ht="30">
      <c r="A9" s="11">
        <v>50</v>
      </c>
      <c r="B9" s="35" t="s">
        <v>87</v>
      </c>
      <c r="C9" s="11" t="s">
        <v>119</v>
      </c>
      <c r="D9">
        <v>0</v>
      </c>
      <c r="E9">
        <v>0</v>
      </c>
      <c r="F9">
        <f t="shared" si="0"/>
        <v>0</v>
      </c>
      <c r="G9">
        <v>0</v>
      </c>
    </row>
    <row r="10" spans="1:7" ht="30">
      <c r="A10" s="25">
        <v>51</v>
      </c>
      <c r="B10" s="25" t="s">
        <v>155</v>
      </c>
      <c r="C10" s="25" t="s">
        <v>156</v>
      </c>
      <c r="D10">
        <v>0</v>
      </c>
      <c r="E10">
        <v>0</v>
      </c>
      <c r="F10">
        <f t="shared" si="0"/>
        <v>0</v>
      </c>
      <c r="G10">
        <v>0</v>
      </c>
    </row>
    <row r="11" spans="1:7">
      <c r="A11" s="11">
        <v>53</v>
      </c>
      <c r="B11" s="35" t="s">
        <v>88</v>
      </c>
      <c r="C11" s="11" t="s">
        <v>120</v>
      </c>
      <c r="D11">
        <v>0</v>
      </c>
      <c r="E11">
        <v>0</v>
      </c>
      <c r="F11">
        <f t="shared" si="0"/>
        <v>0</v>
      </c>
      <c r="G11">
        <v>0</v>
      </c>
    </row>
    <row r="12" spans="1:7" ht="60">
      <c r="A12" s="11">
        <v>54</v>
      </c>
      <c r="B12" s="35" t="s">
        <v>89</v>
      </c>
      <c r="C12" s="11" t="s">
        <v>121</v>
      </c>
      <c r="D12">
        <v>0</v>
      </c>
      <c r="E12">
        <v>0</v>
      </c>
      <c r="F12">
        <f t="shared" si="0"/>
        <v>0</v>
      </c>
      <c r="G12">
        <v>0</v>
      </c>
    </row>
    <row r="13" spans="1:7" ht="30">
      <c r="A13" s="25">
        <v>55</v>
      </c>
      <c r="B13" s="25" t="s">
        <v>158</v>
      </c>
      <c r="C13" s="25" t="s">
        <v>159</v>
      </c>
      <c r="D13">
        <v>1</v>
      </c>
      <c r="E13">
        <v>1</v>
      </c>
      <c r="F13">
        <f t="shared" si="0"/>
        <v>1</v>
      </c>
      <c r="G13">
        <v>4</v>
      </c>
    </row>
    <row r="14" spans="1:7" ht="45">
      <c r="A14" s="11">
        <v>58</v>
      </c>
      <c r="B14" s="35" t="s">
        <v>90</v>
      </c>
      <c r="C14" s="11" t="s">
        <v>122</v>
      </c>
      <c r="D14">
        <v>0</v>
      </c>
      <c r="E14">
        <v>0</v>
      </c>
      <c r="F14">
        <f t="shared" si="0"/>
        <v>0</v>
      </c>
      <c r="G14">
        <v>0</v>
      </c>
    </row>
    <row r="15" spans="1:7" ht="45">
      <c r="A15" s="11">
        <v>62</v>
      </c>
      <c r="B15" s="35" t="s">
        <v>91</v>
      </c>
      <c r="C15" s="11" t="s">
        <v>123</v>
      </c>
      <c r="D15">
        <v>0</v>
      </c>
      <c r="E15">
        <v>0</v>
      </c>
      <c r="F15">
        <f t="shared" si="0"/>
        <v>0</v>
      </c>
      <c r="G15">
        <v>0</v>
      </c>
    </row>
    <row r="16" spans="1:7" ht="30">
      <c r="A16" s="11">
        <v>65</v>
      </c>
      <c r="B16" s="35" t="s">
        <v>92</v>
      </c>
      <c r="C16" s="11" t="s">
        <v>124</v>
      </c>
      <c r="D16">
        <v>1</v>
      </c>
      <c r="E16">
        <v>1</v>
      </c>
      <c r="F16">
        <f t="shared" si="0"/>
        <v>1</v>
      </c>
      <c r="G16">
        <v>4</v>
      </c>
    </row>
    <row r="17" spans="1:7" ht="30">
      <c r="A17" s="11">
        <v>67</v>
      </c>
      <c r="B17" s="35" t="s">
        <v>93</v>
      </c>
      <c r="C17" s="11" t="s">
        <v>125</v>
      </c>
      <c r="D17">
        <v>0</v>
      </c>
      <c r="E17">
        <v>0</v>
      </c>
      <c r="F17">
        <f t="shared" si="0"/>
        <v>0</v>
      </c>
      <c r="G17">
        <v>0</v>
      </c>
    </row>
    <row r="18" spans="1:7" ht="30">
      <c r="A18" s="11">
        <v>69</v>
      </c>
      <c r="B18" s="35" t="s">
        <v>94</v>
      </c>
      <c r="C18" s="11" t="s">
        <v>126</v>
      </c>
      <c r="D18">
        <v>0</v>
      </c>
      <c r="E18">
        <v>0</v>
      </c>
      <c r="F18">
        <f t="shared" si="0"/>
        <v>0</v>
      </c>
      <c r="G18">
        <v>0</v>
      </c>
    </row>
    <row r="19" spans="1:7" ht="45">
      <c r="A19" s="25">
        <v>70</v>
      </c>
      <c r="B19" s="25" t="s">
        <v>160</v>
      </c>
      <c r="C19" s="25" t="s">
        <v>161</v>
      </c>
      <c r="D19">
        <v>0</v>
      </c>
      <c r="E19">
        <v>0</v>
      </c>
      <c r="F19">
        <f t="shared" si="0"/>
        <v>0</v>
      </c>
      <c r="G19">
        <v>0</v>
      </c>
    </row>
    <row r="20" spans="1:7" ht="45">
      <c r="A20" s="11">
        <v>71</v>
      </c>
      <c r="B20" s="35" t="s">
        <v>95</v>
      </c>
      <c r="C20" s="11" t="s">
        <v>127</v>
      </c>
      <c r="D20">
        <v>0</v>
      </c>
      <c r="E20">
        <v>0</v>
      </c>
      <c r="F20">
        <f t="shared" si="0"/>
        <v>0</v>
      </c>
      <c r="G20">
        <v>0</v>
      </c>
    </row>
    <row r="21" spans="1:7">
      <c r="A21" s="11">
        <v>72</v>
      </c>
      <c r="B21" s="35">
        <v>2331</v>
      </c>
      <c r="C21" s="11" t="s">
        <v>129</v>
      </c>
      <c r="D21">
        <v>1</v>
      </c>
      <c r="E21">
        <v>1</v>
      </c>
      <c r="F21">
        <f t="shared" si="0"/>
        <v>1</v>
      </c>
      <c r="G21">
        <v>4</v>
      </c>
    </row>
  </sheetData>
  <sortState ref="A2:G21">
    <sortCondition ref="A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A115-2405-4141-BEF9-34ABCE682186}">
  <dimension ref="A1:E21"/>
  <sheetViews>
    <sheetView topLeftCell="A2" workbookViewId="0">
      <selection activeCell="E2" sqref="E2:E21"/>
    </sheetView>
  </sheetViews>
  <sheetFormatPr defaultRowHeight="15"/>
  <cols>
    <col min="3" max="3" width="27.140625" style="11" customWidth="1"/>
    <col min="4" max="4" width="33.42578125" customWidth="1"/>
  </cols>
  <sheetData>
    <row r="1" spans="1:5" ht="99.75" customHeight="1">
      <c r="A1" s="23" t="s">
        <v>96</v>
      </c>
      <c r="B1" s="42" t="s">
        <v>81</v>
      </c>
      <c r="C1" s="34" t="s">
        <v>31</v>
      </c>
      <c r="D1" s="11" t="s">
        <v>148</v>
      </c>
      <c r="E1" t="s">
        <v>128</v>
      </c>
    </row>
    <row r="2" spans="1:5" ht="30">
      <c r="A2">
        <v>2</v>
      </c>
      <c r="B2" s="9" t="s">
        <v>82</v>
      </c>
      <c r="C2" s="11" t="s">
        <v>97</v>
      </c>
      <c r="D2">
        <v>0</v>
      </c>
      <c r="E2">
        <f>D2*4</f>
        <v>0</v>
      </c>
    </row>
    <row r="3" spans="1:5">
      <c r="A3">
        <v>6</v>
      </c>
      <c r="B3" s="10" t="s">
        <v>83</v>
      </c>
      <c r="C3" s="11" t="s">
        <v>98</v>
      </c>
      <c r="D3">
        <v>0</v>
      </c>
      <c r="E3">
        <f t="shared" ref="E3:E21" si="0">D3*4</f>
        <v>0</v>
      </c>
    </row>
    <row r="4" spans="1:5">
      <c r="A4">
        <v>9</v>
      </c>
      <c r="B4" s="9" t="s">
        <v>84</v>
      </c>
      <c r="C4" s="11" t="s">
        <v>99</v>
      </c>
      <c r="D4">
        <v>0</v>
      </c>
      <c r="E4">
        <f t="shared" si="0"/>
        <v>0</v>
      </c>
    </row>
    <row r="5" spans="1:5" ht="30">
      <c r="A5">
        <v>29</v>
      </c>
      <c r="B5" t="s">
        <v>149</v>
      </c>
      <c r="C5" s="11" t="s">
        <v>150</v>
      </c>
      <c r="D5">
        <v>0</v>
      </c>
      <c r="E5">
        <f t="shared" si="0"/>
        <v>0</v>
      </c>
    </row>
    <row r="6" spans="1:5" ht="30">
      <c r="A6">
        <v>35</v>
      </c>
      <c r="B6" t="s">
        <v>152</v>
      </c>
      <c r="C6" s="11" t="s">
        <v>153</v>
      </c>
      <c r="D6">
        <v>0</v>
      </c>
      <c r="E6">
        <f t="shared" si="0"/>
        <v>0</v>
      </c>
    </row>
    <row r="7" spans="1:5" ht="30">
      <c r="A7">
        <v>38</v>
      </c>
      <c r="B7" s="9" t="s">
        <v>85</v>
      </c>
      <c r="C7" s="11" t="s">
        <v>100</v>
      </c>
      <c r="D7">
        <v>0</v>
      </c>
      <c r="E7">
        <f t="shared" si="0"/>
        <v>0</v>
      </c>
    </row>
    <row r="8" spans="1:5" ht="30">
      <c r="A8">
        <v>43</v>
      </c>
      <c r="B8" s="9" t="s">
        <v>86</v>
      </c>
      <c r="C8" s="11" t="s">
        <v>101</v>
      </c>
      <c r="D8">
        <v>0</v>
      </c>
      <c r="E8">
        <f t="shared" si="0"/>
        <v>0</v>
      </c>
    </row>
    <row r="9" spans="1:5" ht="30">
      <c r="A9">
        <v>50</v>
      </c>
      <c r="B9" s="9" t="s">
        <v>87</v>
      </c>
      <c r="C9" s="11" t="s">
        <v>119</v>
      </c>
      <c r="D9">
        <v>0</v>
      </c>
      <c r="E9">
        <f t="shared" si="0"/>
        <v>0</v>
      </c>
    </row>
    <row r="10" spans="1:5">
      <c r="A10">
        <v>51</v>
      </c>
      <c r="B10" t="s">
        <v>155</v>
      </c>
      <c r="C10" s="11" t="s">
        <v>156</v>
      </c>
      <c r="D10">
        <v>0</v>
      </c>
      <c r="E10">
        <f t="shared" si="0"/>
        <v>0</v>
      </c>
    </row>
    <row r="11" spans="1:5">
      <c r="A11">
        <v>53</v>
      </c>
      <c r="B11" s="9" t="s">
        <v>88</v>
      </c>
      <c r="C11" s="11" t="s">
        <v>120</v>
      </c>
      <c r="D11">
        <v>0</v>
      </c>
      <c r="E11">
        <f t="shared" si="0"/>
        <v>0</v>
      </c>
    </row>
    <row r="12" spans="1:5" ht="30">
      <c r="A12">
        <v>54</v>
      </c>
      <c r="B12" s="9" t="s">
        <v>89</v>
      </c>
      <c r="C12" s="11" t="s">
        <v>121</v>
      </c>
      <c r="D12">
        <v>0</v>
      </c>
      <c r="E12">
        <f t="shared" si="0"/>
        <v>0</v>
      </c>
    </row>
    <row r="13" spans="1:5" ht="30">
      <c r="A13">
        <v>55</v>
      </c>
      <c r="B13" t="s">
        <v>158</v>
      </c>
      <c r="C13" s="11" t="s">
        <v>159</v>
      </c>
      <c r="D13">
        <v>1</v>
      </c>
      <c r="E13">
        <f t="shared" si="0"/>
        <v>4</v>
      </c>
    </row>
    <row r="14" spans="1:5" ht="30">
      <c r="A14">
        <v>58</v>
      </c>
      <c r="B14" s="9" t="s">
        <v>90</v>
      </c>
      <c r="C14" s="11" t="s">
        <v>122</v>
      </c>
      <c r="D14">
        <v>0</v>
      </c>
      <c r="E14">
        <f t="shared" si="0"/>
        <v>0</v>
      </c>
    </row>
    <row r="15" spans="1:5" ht="30">
      <c r="A15">
        <v>62</v>
      </c>
      <c r="B15" s="9" t="s">
        <v>91</v>
      </c>
      <c r="C15" s="11" t="s">
        <v>123</v>
      </c>
      <c r="D15">
        <v>0</v>
      </c>
      <c r="E15">
        <f t="shared" si="0"/>
        <v>0</v>
      </c>
    </row>
    <row r="16" spans="1:5">
      <c r="A16">
        <v>65</v>
      </c>
      <c r="B16" s="9" t="s">
        <v>92</v>
      </c>
      <c r="C16" s="11" t="s">
        <v>124</v>
      </c>
      <c r="D16">
        <v>0</v>
      </c>
      <c r="E16">
        <f t="shared" si="0"/>
        <v>0</v>
      </c>
    </row>
    <row r="17" spans="1:5">
      <c r="A17">
        <v>67</v>
      </c>
      <c r="B17" s="9" t="s">
        <v>93</v>
      </c>
      <c r="C17" s="11" t="s">
        <v>125</v>
      </c>
      <c r="D17">
        <v>0</v>
      </c>
      <c r="E17">
        <f t="shared" si="0"/>
        <v>0</v>
      </c>
    </row>
    <row r="18" spans="1:5">
      <c r="A18">
        <v>69</v>
      </c>
      <c r="B18" s="9" t="s">
        <v>94</v>
      </c>
      <c r="C18" s="11" t="s">
        <v>126</v>
      </c>
      <c r="D18">
        <v>0</v>
      </c>
      <c r="E18">
        <f t="shared" si="0"/>
        <v>0</v>
      </c>
    </row>
    <row r="19" spans="1:5" ht="30">
      <c r="A19">
        <v>70</v>
      </c>
      <c r="B19" t="s">
        <v>160</v>
      </c>
      <c r="C19" s="11" t="s">
        <v>161</v>
      </c>
      <c r="D19">
        <v>0</v>
      </c>
      <c r="E19">
        <f t="shared" si="0"/>
        <v>0</v>
      </c>
    </row>
    <row r="20" spans="1:5" ht="30">
      <c r="A20">
        <v>71</v>
      </c>
      <c r="B20" s="9" t="s">
        <v>95</v>
      </c>
      <c r="C20" s="11" t="s">
        <v>127</v>
      </c>
      <c r="D20">
        <v>0</v>
      </c>
      <c r="E20">
        <f t="shared" si="0"/>
        <v>0</v>
      </c>
    </row>
    <row r="21" spans="1:5">
      <c r="A21">
        <v>72</v>
      </c>
      <c r="B21" s="9">
        <v>2331</v>
      </c>
      <c r="C21" s="11" t="s">
        <v>129</v>
      </c>
      <c r="D21">
        <v>0</v>
      </c>
      <c r="E2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5F0F-9BE6-49C9-B651-8B5768AAE5AE}">
  <dimension ref="A1:N66"/>
  <sheetViews>
    <sheetView workbookViewId="0">
      <selection activeCell="I2" sqref="I2:I21"/>
    </sheetView>
  </sheetViews>
  <sheetFormatPr defaultRowHeight="15"/>
  <cols>
    <col min="2" max="2" width="11" customWidth="1"/>
    <col min="3" max="3" width="27" customWidth="1"/>
    <col min="4" max="4" width="27.7109375" customWidth="1"/>
    <col min="5" max="5" width="11.5703125" customWidth="1"/>
    <col min="7" max="7" width="24.42578125" customWidth="1"/>
  </cols>
  <sheetData>
    <row r="1" spans="1:14" ht="58.5" thickTop="1" thickBot="1">
      <c r="A1" s="23" t="s">
        <v>96</v>
      </c>
      <c r="B1" s="12" t="s">
        <v>81</v>
      </c>
      <c r="C1" s="22" t="s">
        <v>31</v>
      </c>
      <c r="D1" s="18" t="s">
        <v>115</v>
      </c>
      <c r="E1" s="20" t="s">
        <v>137</v>
      </c>
      <c r="G1" s="2" t="s">
        <v>162</v>
      </c>
      <c r="H1" s="20" t="s">
        <v>137</v>
      </c>
      <c r="I1" t="s">
        <v>128</v>
      </c>
    </row>
    <row r="2" spans="1:14" ht="30.75" thickTop="1">
      <c r="A2">
        <v>2</v>
      </c>
      <c r="B2" s="38" t="s">
        <v>82</v>
      </c>
      <c r="C2" s="11" t="s">
        <v>97</v>
      </c>
      <c r="D2">
        <v>7.7247371706931265</v>
      </c>
      <c r="E2">
        <v>2</v>
      </c>
      <c r="G2">
        <v>1</v>
      </c>
      <c r="H2">
        <f>G2*4</f>
        <v>4</v>
      </c>
      <c r="I2">
        <f>(E2+H2)/2</f>
        <v>3</v>
      </c>
      <c r="L2" s="13">
        <v>0.1</v>
      </c>
      <c r="M2" s="28">
        <f t="shared" ref="M2:M5" si="0">L2*20</f>
        <v>2</v>
      </c>
      <c r="N2" s="28">
        <v>3.5</v>
      </c>
    </row>
    <row r="3" spans="1:14">
      <c r="A3">
        <v>6</v>
      </c>
      <c r="B3" s="38" t="s">
        <v>83</v>
      </c>
      <c r="C3" s="11" t="s">
        <v>98</v>
      </c>
      <c r="D3">
        <v>6.2433645401023066</v>
      </c>
      <c r="E3">
        <v>2</v>
      </c>
      <c r="G3">
        <v>1</v>
      </c>
      <c r="H3">
        <f t="shared" ref="H3:H21" si="1">G3*4</f>
        <v>4</v>
      </c>
      <c r="I3">
        <f t="shared" ref="I3:I21" si="2">(E3+H3)/2</f>
        <v>3</v>
      </c>
      <c r="L3" s="13">
        <v>0.15</v>
      </c>
      <c r="M3" s="28">
        <f t="shared" si="0"/>
        <v>3</v>
      </c>
      <c r="N3" s="28">
        <v>3</v>
      </c>
    </row>
    <row r="4" spans="1:14">
      <c r="A4">
        <v>9</v>
      </c>
      <c r="B4" s="38" t="s">
        <v>84</v>
      </c>
      <c r="C4" s="11" t="s">
        <v>99</v>
      </c>
      <c r="D4">
        <v>1.0548927397990107</v>
      </c>
      <c r="E4">
        <v>3</v>
      </c>
      <c r="G4">
        <v>1</v>
      </c>
      <c r="H4">
        <f t="shared" si="1"/>
        <v>4</v>
      </c>
      <c r="I4">
        <f t="shared" si="2"/>
        <v>3.5</v>
      </c>
      <c r="L4" s="13">
        <v>0.2</v>
      </c>
      <c r="M4" s="28">
        <f t="shared" si="0"/>
        <v>4</v>
      </c>
      <c r="N4" s="28">
        <v>2</v>
      </c>
    </row>
    <row r="5" spans="1:14" ht="30">
      <c r="A5">
        <v>29</v>
      </c>
      <c r="B5" s="38" t="s">
        <v>149</v>
      </c>
      <c r="C5" s="11" t="s">
        <v>150</v>
      </c>
      <c r="D5">
        <v>0</v>
      </c>
      <c r="E5">
        <v>0</v>
      </c>
      <c r="G5">
        <v>0</v>
      </c>
      <c r="H5">
        <f t="shared" si="1"/>
        <v>0</v>
      </c>
      <c r="I5">
        <f t="shared" si="2"/>
        <v>0</v>
      </c>
      <c r="L5" s="13">
        <v>0.05</v>
      </c>
      <c r="M5" s="28">
        <f t="shared" si="0"/>
        <v>1</v>
      </c>
      <c r="N5" s="28">
        <v>0.5</v>
      </c>
    </row>
    <row r="6" spans="1:14" ht="30">
      <c r="A6">
        <v>35</v>
      </c>
      <c r="B6" s="38" t="s">
        <v>152</v>
      </c>
      <c r="C6" s="11" t="s">
        <v>153</v>
      </c>
      <c r="D6">
        <v>5.0737612059844208</v>
      </c>
      <c r="E6">
        <v>2.5</v>
      </c>
      <c r="G6">
        <v>1</v>
      </c>
      <c r="H6">
        <f t="shared" si="1"/>
        <v>4</v>
      </c>
      <c r="I6">
        <f t="shared" si="2"/>
        <v>3.25</v>
      </c>
    </row>
    <row r="7" spans="1:14" ht="30">
      <c r="A7">
        <v>38</v>
      </c>
      <c r="B7" s="38" t="s">
        <v>85</v>
      </c>
      <c r="C7" s="11" t="s">
        <v>100</v>
      </c>
      <c r="D7" s="11">
        <v>0</v>
      </c>
      <c r="E7">
        <v>0</v>
      </c>
      <c r="G7">
        <v>1</v>
      </c>
      <c r="H7">
        <f t="shared" si="1"/>
        <v>4</v>
      </c>
      <c r="I7">
        <f t="shared" si="2"/>
        <v>2</v>
      </c>
    </row>
    <row r="8" spans="1:14" ht="30">
      <c r="A8">
        <v>43</v>
      </c>
      <c r="B8" s="38" t="s">
        <v>86</v>
      </c>
      <c r="C8" s="11" t="s">
        <v>101</v>
      </c>
      <c r="D8">
        <v>1.1293362475657964</v>
      </c>
      <c r="E8">
        <v>3</v>
      </c>
      <c r="G8">
        <v>1</v>
      </c>
      <c r="H8">
        <f t="shared" si="1"/>
        <v>4</v>
      </c>
      <c r="I8">
        <f t="shared" si="2"/>
        <v>3.5</v>
      </c>
    </row>
    <row r="9" spans="1:14" ht="30">
      <c r="A9">
        <v>50</v>
      </c>
      <c r="B9" s="38" t="s">
        <v>87</v>
      </c>
      <c r="C9" s="11" t="s">
        <v>119</v>
      </c>
      <c r="D9">
        <v>114.03922397020695</v>
      </c>
      <c r="E9">
        <v>2</v>
      </c>
      <c r="G9">
        <v>1</v>
      </c>
      <c r="H9">
        <f t="shared" si="1"/>
        <v>4</v>
      </c>
      <c r="I9">
        <f t="shared" si="2"/>
        <v>3</v>
      </c>
    </row>
    <row r="10" spans="1:14">
      <c r="A10">
        <v>51</v>
      </c>
      <c r="B10" s="38" t="s">
        <v>155</v>
      </c>
      <c r="C10" s="3" t="s">
        <v>156</v>
      </c>
      <c r="D10" s="3">
        <v>0.33043869416223737</v>
      </c>
      <c r="E10">
        <v>4</v>
      </c>
      <c r="G10">
        <v>0</v>
      </c>
      <c r="H10">
        <f t="shared" si="1"/>
        <v>0</v>
      </c>
      <c r="I10">
        <f t="shared" si="2"/>
        <v>2</v>
      </c>
    </row>
    <row r="11" spans="1:14">
      <c r="A11">
        <v>53</v>
      </c>
      <c r="B11" s="38" t="s">
        <v>88</v>
      </c>
      <c r="C11" s="11" t="s">
        <v>120</v>
      </c>
      <c r="D11">
        <v>13.097870417812219</v>
      </c>
      <c r="E11">
        <v>2</v>
      </c>
      <c r="G11" s="11">
        <v>1</v>
      </c>
      <c r="H11">
        <f t="shared" si="1"/>
        <v>4</v>
      </c>
      <c r="I11">
        <f t="shared" si="2"/>
        <v>3</v>
      </c>
    </row>
    <row r="12" spans="1:14" ht="30">
      <c r="A12">
        <v>54</v>
      </c>
      <c r="B12" s="38" t="s">
        <v>89</v>
      </c>
      <c r="C12" s="11" t="s">
        <v>121</v>
      </c>
      <c r="D12">
        <v>328.77852410296896</v>
      </c>
      <c r="E12">
        <v>1.5</v>
      </c>
      <c r="G12">
        <v>0</v>
      </c>
      <c r="H12">
        <f t="shared" si="1"/>
        <v>0</v>
      </c>
      <c r="I12">
        <f t="shared" si="2"/>
        <v>0.75</v>
      </c>
    </row>
    <row r="13" spans="1:14" ht="30">
      <c r="A13">
        <v>55</v>
      </c>
      <c r="B13" s="40" t="s">
        <v>158</v>
      </c>
      <c r="C13" s="11" t="s">
        <v>159</v>
      </c>
      <c r="D13">
        <v>0</v>
      </c>
      <c r="E13">
        <v>0</v>
      </c>
      <c r="G13">
        <v>0</v>
      </c>
      <c r="H13">
        <f t="shared" si="1"/>
        <v>0</v>
      </c>
      <c r="I13">
        <f t="shared" si="2"/>
        <v>0</v>
      </c>
    </row>
    <row r="14" spans="1:14" ht="30">
      <c r="A14">
        <v>58</v>
      </c>
      <c r="B14" s="38" t="s">
        <v>90</v>
      </c>
      <c r="C14" s="11" t="s">
        <v>122</v>
      </c>
      <c r="D14">
        <v>1.1346882620995942</v>
      </c>
      <c r="E14">
        <v>2.5</v>
      </c>
      <c r="G14">
        <v>1</v>
      </c>
      <c r="H14">
        <f t="shared" si="1"/>
        <v>4</v>
      </c>
      <c r="I14">
        <f t="shared" si="2"/>
        <v>3.25</v>
      </c>
    </row>
    <row r="15" spans="1:14" ht="30">
      <c r="A15">
        <v>62</v>
      </c>
      <c r="B15" s="38" t="s">
        <v>91</v>
      </c>
      <c r="C15" s="11" t="s">
        <v>123</v>
      </c>
      <c r="D15">
        <v>117.73930854082865</v>
      </c>
      <c r="E15">
        <v>1.5</v>
      </c>
      <c r="G15">
        <v>1</v>
      </c>
      <c r="H15">
        <f t="shared" si="1"/>
        <v>4</v>
      </c>
      <c r="I15">
        <f t="shared" si="2"/>
        <v>2.75</v>
      </c>
    </row>
    <row r="16" spans="1:14">
      <c r="A16">
        <v>65</v>
      </c>
      <c r="B16" s="38" t="s">
        <v>92</v>
      </c>
      <c r="C16" s="11" t="s">
        <v>124</v>
      </c>
      <c r="D16">
        <v>5.3995165628298096</v>
      </c>
      <c r="E16">
        <v>2.5</v>
      </c>
      <c r="G16">
        <v>1</v>
      </c>
      <c r="H16">
        <f t="shared" si="1"/>
        <v>4</v>
      </c>
      <c r="I16">
        <f t="shared" si="2"/>
        <v>3.25</v>
      </c>
    </row>
    <row r="17" spans="1:9">
      <c r="A17">
        <v>67</v>
      </c>
      <c r="B17" s="38" t="s">
        <v>93</v>
      </c>
      <c r="C17" s="11" t="s">
        <v>125</v>
      </c>
      <c r="D17">
        <v>1.0904174117852314</v>
      </c>
      <c r="E17">
        <v>3</v>
      </c>
      <c r="G17">
        <v>1</v>
      </c>
      <c r="H17">
        <f t="shared" si="1"/>
        <v>4</v>
      </c>
      <c r="I17">
        <f t="shared" si="2"/>
        <v>3.5</v>
      </c>
    </row>
    <row r="18" spans="1:9">
      <c r="A18">
        <v>69</v>
      </c>
      <c r="B18" s="38" t="s">
        <v>94</v>
      </c>
      <c r="C18" s="11" t="s">
        <v>126</v>
      </c>
      <c r="D18">
        <v>0.40262141371454985</v>
      </c>
      <c r="E18">
        <v>3.5</v>
      </c>
      <c r="G18">
        <v>1</v>
      </c>
      <c r="H18">
        <f t="shared" si="1"/>
        <v>4</v>
      </c>
      <c r="I18">
        <f t="shared" si="2"/>
        <v>3.75</v>
      </c>
    </row>
    <row r="19" spans="1:9" ht="30">
      <c r="A19">
        <v>70</v>
      </c>
      <c r="B19" s="38" t="s">
        <v>160</v>
      </c>
      <c r="C19" s="11" t="s">
        <v>161</v>
      </c>
      <c r="D19">
        <v>0.5492206297729888</v>
      </c>
      <c r="E19">
        <v>3.5</v>
      </c>
      <c r="G19">
        <v>0</v>
      </c>
      <c r="H19">
        <f t="shared" si="1"/>
        <v>0</v>
      </c>
      <c r="I19">
        <f t="shared" si="2"/>
        <v>1.75</v>
      </c>
    </row>
    <row r="20" spans="1:9" ht="30">
      <c r="A20">
        <v>71</v>
      </c>
      <c r="B20" s="38" t="s">
        <v>95</v>
      </c>
      <c r="C20" s="11" t="s">
        <v>127</v>
      </c>
      <c r="D20">
        <v>0</v>
      </c>
      <c r="E20">
        <v>0</v>
      </c>
      <c r="G20">
        <v>0</v>
      </c>
      <c r="H20">
        <f t="shared" si="1"/>
        <v>0</v>
      </c>
      <c r="I20">
        <f t="shared" si="2"/>
        <v>0</v>
      </c>
    </row>
    <row r="21" spans="1:9">
      <c r="A21">
        <v>72</v>
      </c>
      <c r="B21" s="40">
        <v>2331</v>
      </c>
      <c r="C21" s="11" t="s">
        <v>129</v>
      </c>
      <c r="D21">
        <v>2.8201663910199137</v>
      </c>
      <c r="E21">
        <v>2.5</v>
      </c>
      <c r="G21">
        <v>1</v>
      </c>
      <c r="H21">
        <f t="shared" si="1"/>
        <v>4</v>
      </c>
      <c r="I21">
        <f t="shared" si="2"/>
        <v>3.25</v>
      </c>
    </row>
    <row r="22" spans="1:9">
      <c r="B22" s="38"/>
      <c r="C22" s="11"/>
    </row>
    <row r="23" spans="1:9">
      <c r="B23" s="38"/>
      <c r="C23" s="11"/>
    </row>
    <row r="24" spans="1:9">
      <c r="B24" s="38"/>
      <c r="C24" s="11"/>
    </row>
    <row r="25" spans="1:9">
      <c r="B25" s="9"/>
      <c r="C25" s="11"/>
      <c r="D25" s="11"/>
    </row>
    <row r="26" spans="1:9">
      <c r="B26" s="9"/>
      <c r="C26" s="11"/>
      <c r="D26" s="11"/>
    </row>
    <row r="27" spans="1:9">
      <c r="B27" s="9"/>
      <c r="C27" s="11"/>
      <c r="D27" s="11"/>
    </row>
    <row r="28" spans="1:9">
      <c r="B28" s="9"/>
      <c r="C28" s="11"/>
      <c r="D28" s="11"/>
    </row>
    <row r="29" spans="1:9">
      <c r="B29" s="9"/>
      <c r="C29" s="11"/>
      <c r="D29" s="11"/>
    </row>
    <row r="30" spans="1:9">
      <c r="B30" s="9"/>
      <c r="C30" s="11"/>
      <c r="D30" s="11"/>
    </row>
    <row r="31" spans="1:9">
      <c r="B31" s="9"/>
      <c r="C31" s="11"/>
      <c r="D31" s="11"/>
    </row>
    <row r="32" spans="1:9">
      <c r="B32" s="9"/>
      <c r="C32" s="11"/>
      <c r="D32" s="11"/>
    </row>
    <row r="33" spans="2:4">
      <c r="B33" s="9"/>
      <c r="C33" s="11"/>
      <c r="D33" s="11"/>
    </row>
    <row r="34" spans="2:4">
      <c r="B34" s="9"/>
      <c r="C34" s="11"/>
    </row>
    <row r="35" spans="2:4">
      <c r="B35" s="9"/>
      <c r="C35" s="11"/>
    </row>
    <row r="36" spans="2:4">
      <c r="B36" s="9"/>
      <c r="C36" s="11"/>
      <c r="D36" s="11"/>
    </row>
    <row r="37" spans="2:4">
      <c r="B37" s="9"/>
      <c r="C37" s="11"/>
    </row>
    <row r="38" spans="2:4">
      <c r="B38" s="9"/>
      <c r="C38" s="11"/>
    </row>
    <row r="39" spans="2:4">
      <c r="B39" s="9"/>
      <c r="C39" s="11"/>
      <c r="D39" s="11"/>
    </row>
    <row r="40" spans="2:4">
      <c r="B40" s="9"/>
      <c r="C40" s="11"/>
    </row>
    <row r="41" spans="2:4">
      <c r="B41" s="9"/>
    </row>
    <row r="42" spans="2:4">
      <c r="B42" s="9"/>
      <c r="C42" s="11"/>
    </row>
    <row r="43" spans="2:4">
      <c r="B43" s="9"/>
      <c r="C43" s="11"/>
    </row>
    <row r="44" spans="2:4">
      <c r="B44" s="9"/>
      <c r="C44" s="11"/>
    </row>
    <row r="45" spans="2:4">
      <c r="B45" s="9"/>
      <c r="C45" s="11"/>
    </row>
    <row r="46" spans="2:4">
      <c r="B46" s="9"/>
      <c r="C46" s="11"/>
    </row>
    <row r="47" spans="2:4">
      <c r="B47" s="9"/>
      <c r="C47" s="11"/>
    </row>
    <row r="48" spans="2:4">
      <c r="B48" s="9"/>
      <c r="C48" s="11"/>
    </row>
    <row r="49" spans="2:3">
      <c r="B49" s="9"/>
      <c r="C49" s="11"/>
    </row>
    <row r="50" spans="2:3">
      <c r="B50" s="9"/>
      <c r="C50" s="11"/>
    </row>
    <row r="51" spans="2:3">
      <c r="B51" s="9"/>
      <c r="C51" s="11"/>
    </row>
    <row r="52" spans="2:3">
      <c r="B52" s="9"/>
      <c r="C52" s="11"/>
    </row>
    <row r="53" spans="2:3">
      <c r="B53" s="9"/>
      <c r="C53" s="11"/>
    </row>
    <row r="54" spans="2:3">
      <c r="B54" s="9"/>
      <c r="C54" s="11"/>
    </row>
    <row r="55" spans="2:3">
      <c r="B55" s="9"/>
      <c r="C55" s="11"/>
    </row>
    <row r="56" spans="2:3">
      <c r="B56" s="9"/>
      <c r="C56" s="11"/>
    </row>
    <row r="57" spans="2:3">
      <c r="B57" s="9"/>
      <c r="C57" s="11"/>
    </row>
    <row r="58" spans="2:3">
      <c r="B58" s="9"/>
      <c r="C58" s="11"/>
    </row>
    <row r="59" spans="2:3">
      <c r="B59" s="9"/>
      <c r="C59" s="11"/>
    </row>
    <row r="60" spans="2:3">
      <c r="B60" s="9"/>
      <c r="C60" s="11"/>
    </row>
    <row r="61" spans="2:3">
      <c r="B61" s="9"/>
      <c r="C61" s="11"/>
    </row>
    <row r="62" spans="2:3">
      <c r="B62" s="9"/>
      <c r="C62" s="11"/>
    </row>
    <row r="63" spans="2:3">
      <c r="B63" s="9"/>
      <c r="C63" s="11"/>
    </row>
    <row r="64" spans="2:3">
      <c r="B64" s="9"/>
      <c r="C64" s="11"/>
    </row>
    <row r="65" spans="2:4">
      <c r="B65" s="9"/>
      <c r="C65" s="11"/>
    </row>
    <row r="66" spans="2:4">
      <c r="B66" s="9"/>
      <c r="C66" s="11"/>
      <c r="D66" s="11"/>
    </row>
  </sheetData>
  <sortState ref="A2:E21">
    <sortCondition ref="A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3A0F-C242-4E7E-856D-5B3A0098D4B7}">
  <dimension ref="A1:Q72"/>
  <sheetViews>
    <sheetView workbookViewId="0">
      <selection activeCell="G15" sqref="G15"/>
    </sheetView>
  </sheetViews>
  <sheetFormatPr defaultRowHeight="15"/>
  <cols>
    <col min="2" max="2" width="11" customWidth="1"/>
    <col min="3" max="3" width="27" customWidth="1"/>
    <col min="4" max="4" width="25.5703125" customWidth="1"/>
  </cols>
  <sheetData>
    <row r="1" spans="1:17" ht="30">
      <c r="A1" s="23" t="s">
        <v>96</v>
      </c>
      <c r="B1" s="27" t="s">
        <v>81</v>
      </c>
      <c r="C1" s="22" t="s">
        <v>31</v>
      </c>
      <c r="D1" s="18" t="s">
        <v>116</v>
      </c>
      <c r="E1" s="21" t="s">
        <v>138</v>
      </c>
      <c r="F1" s="28"/>
      <c r="G1" t="s">
        <v>136</v>
      </c>
      <c r="I1" t="s">
        <v>128</v>
      </c>
    </row>
    <row r="2" spans="1:17" ht="30">
      <c r="A2">
        <v>2</v>
      </c>
      <c r="B2" s="9" t="s">
        <v>82</v>
      </c>
      <c r="C2" s="11" t="s">
        <v>97</v>
      </c>
      <c r="D2">
        <v>0.14804030839360946</v>
      </c>
      <c r="E2">
        <v>2</v>
      </c>
      <c r="G2">
        <v>1</v>
      </c>
      <c r="H2">
        <f t="shared" ref="H2:H21" si="0">4*G2</f>
        <v>4</v>
      </c>
      <c r="I2">
        <f t="shared" ref="I2:I21" si="1">(E2*3+H2*3)/6</f>
        <v>3</v>
      </c>
      <c r="O2" s="13">
        <v>0.1</v>
      </c>
      <c r="P2" s="28">
        <f t="shared" ref="P2:P5" si="2">O2*20</f>
        <v>2</v>
      </c>
      <c r="Q2" s="28">
        <v>3.5</v>
      </c>
    </row>
    <row r="3" spans="1:17">
      <c r="A3">
        <v>6</v>
      </c>
      <c r="B3" s="9" t="s">
        <v>83</v>
      </c>
      <c r="C3" s="11" t="s">
        <v>98</v>
      </c>
      <c r="D3">
        <v>213.81288271187896</v>
      </c>
      <c r="E3">
        <v>1</v>
      </c>
      <c r="G3">
        <v>1</v>
      </c>
      <c r="H3">
        <f t="shared" si="0"/>
        <v>4</v>
      </c>
      <c r="I3">
        <f t="shared" si="1"/>
        <v>2.5</v>
      </c>
      <c r="O3" s="13">
        <v>0.15</v>
      </c>
      <c r="P3" s="28">
        <f t="shared" si="2"/>
        <v>3</v>
      </c>
      <c r="Q3" s="28">
        <v>3</v>
      </c>
    </row>
    <row r="4" spans="1:17">
      <c r="A4">
        <v>9</v>
      </c>
      <c r="B4" s="9" t="s">
        <v>84</v>
      </c>
      <c r="C4" s="11" t="s">
        <v>99</v>
      </c>
      <c r="D4" s="11">
        <v>9.3802488493972339E-2</v>
      </c>
      <c r="E4">
        <v>2.5</v>
      </c>
      <c r="G4">
        <v>1</v>
      </c>
      <c r="H4">
        <f t="shared" si="0"/>
        <v>4</v>
      </c>
      <c r="I4">
        <f t="shared" si="1"/>
        <v>3.25</v>
      </c>
      <c r="O4" s="13">
        <v>0.2</v>
      </c>
      <c r="P4" s="28">
        <f t="shared" si="2"/>
        <v>4</v>
      </c>
      <c r="Q4" s="28">
        <v>2</v>
      </c>
    </row>
    <row r="5" spans="1:17" ht="30">
      <c r="A5">
        <v>29</v>
      </c>
      <c r="B5" s="9" t="s">
        <v>149</v>
      </c>
      <c r="C5" s="11" t="s">
        <v>150</v>
      </c>
      <c r="D5" s="45">
        <v>0.12690988685056717</v>
      </c>
      <c r="E5">
        <v>2.5</v>
      </c>
      <c r="G5">
        <v>1</v>
      </c>
      <c r="H5">
        <f t="shared" si="0"/>
        <v>4</v>
      </c>
      <c r="I5">
        <f t="shared" si="1"/>
        <v>3.25</v>
      </c>
      <c r="O5" s="13">
        <v>0.05</v>
      </c>
      <c r="P5" s="28">
        <f t="shared" si="2"/>
        <v>1</v>
      </c>
      <c r="Q5" s="28">
        <v>0.5</v>
      </c>
    </row>
    <row r="6" spans="1:17" ht="30">
      <c r="A6">
        <v>35</v>
      </c>
      <c r="B6" s="9" t="s">
        <v>152</v>
      </c>
      <c r="C6" s="11" t="s">
        <v>153</v>
      </c>
      <c r="D6" s="44">
        <v>6.4735645509892747E-2</v>
      </c>
      <c r="E6">
        <v>2.5</v>
      </c>
      <c r="G6">
        <v>1</v>
      </c>
      <c r="H6">
        <f t="shared" si="0"/>
        <v>4</v>
      </c>
      <c r="I6">
        <f t="shared" si="1"/>
        <v>3.25</v>
      </c>
    </row>
    <row r="7" spans="1:17" ht="30">
      <c r="A7">
        <v>38</v>
      </c>
      <c r="B7" s="9" t="s">
        <v>85</v>
      </c>
      <c r="C7" s="11" t="s">
        <v>100</v>
      </c>
      <c r="D7">
        <v>0.39834063326065566</v>
      </c>
      <c r="E7">
        <v>2</v>
      </c>
      <c r="G7">
        <v>1</v>
      </c>
      <c r="H7">
        <f t="shared" si="0"/>
        <v>4</v>
      </c>
      <c r="I7">
        <f t="shared" si="1"/>
        <v>3</v>
      </c>
    </row>
    <row r="8" spans="1:17" ht="30">
      <c r="A8">
        <v>43</v>
      </c>
      <c r="B8" s="9" t="s">
        <v>86</v>
      </c>
      <c r="C8" s="11" t="s">
        <v>101</v>
      </c>
      <c r="D8">
        <v>3.5977919991996642E-2</v>
      </c>
      <c r="E8">
        <v>2.5</v>
      </c>
      <c r="G8">
        <v>1</v>
      </c>
      <c r="H8">
        <f t="shared" si="0"/>
        <v>4</v>
      </c>
      <c r="I8">
        <f t="shared" si="1"/>
        <v>3.25</v>
      </c>
    </row>
    <row r="9" spans="1:17" ht="30">
      <c r="A9">
        <v>50</v>
      </c>
      <c r="B9" s="9" t="s">
        <v>87</v>
      </c>
      <c r="C9" s="11" t="s">
        <v>119</v>
      </c>
      <c r="D9">
        <v>1.9528517503340352</v>
      </c>
      <c r="E9">
        <v>1.5</v>
      </c>
      <c r="G9">
        <v>0</v>
      </c>
      <c r="H9">
        <f t="shared" si="0"/>
        <v>0</v>
      </c>
      <c r="I9">
        <f t="shared" si="1"/>
        <v>0.75</v>
      </c>
    </row>
    <row r="10" spans="1:17">
      <c r="A10">
        <v>51</v>
      </c>
      <c r="B10" s="9" t="s">
        <v>155</v>
      </c>
      <c r="C10" s="11" t="s">
        <v>156</v>
      </c>
      <c r="D10" s="45">
        <v>7.7818874761028525</v>
      </c>
      <c r="E10">
        <v>1.5</v>
      </c>
      <c r="G10">
        <v>1</v>
      </c>
      <c r="H10">
        <f t="shared" si="0"/>
        <v>4</v>
      </c>
      <c r="I10">
        <f t="shared" si="1"/>
        <v>2.75</v>
      </c>
    </row>
    <row r="11" spans="1:17">
      <c r="A11">
        <v>53</v>
      </c>
      <c r="B11" s="9" t="s">
        <v>88</v>
      </c>
      <c r="C11" s="11" t="s">
        <v>120</v>
      </c>
      <c r="D11">
        <v>0.24614391385831888</v>
      </c>
      <c r="E11">
        <v>2</v>
      </c>
      <c r="G11">
        <v>1</v>
      </c>
      <c r="H11">
        <f t="shared" si="0"/>
        <v>4</v>
      </c>
      <c r="I11">
        <f t="shared" si="1"/>
        <v>3</v>
      </c>
    </row>
    <row r="12" spans="1:17" ht="30">
      <c r="A12">
        <v>54</v>
      </c>
      <c r="B12" s="9" t="s">
        <v>89</v>
      </c>
      <c r="C12" s="11" t="s">
        <v>121</v>
      </c>
      <c r="D12">
        <v>2257.5496103269079</v>
      </c>
      <c r="E12">
        <v>0</v>
      </c>
      <c r="G12">
        <v>0</v>
      </c>
      <c r="H12">
        <f t="shared" si="0"/>
        <v>0</v>
      </c>
      <c r="I12">
        <f t="shared" si="1"/>
        <v>0</v>
      </c>
    </row>
    <row r="13" spans="1:17" ht="30">
      <c r="A13">
        <v>55</v>
      </c>
      <c r="B13" s="9" t="s">
        <v>158</v>
      </c>
      <c r="C13" s="3" t="s">
        <v>159</v>
      </c>
      <c r="D13" s="45">
        <v>1.8809147476040893E-3</v>
      </c>
      <c r="E13">
        <v>3</v>
      </c>
      <c r="G13">
        <v>0</v>
      </c>
      <c r="H13">
        <f t="shared" si="0"/>
        <v>0</v>
      </c>
      <c r="I13">
        <f t="shared" si="1"/>
        <v>1.5</v>
      </c>
    </row>
    <row r="14" spans="1:17" ht="30">
      <c r="A14">
        <v>58</v>
      </c>
      <c r="B14" s="9" t="s">
        <v>90</v>
      </c>
      <c r="C14" s="11" t="s">
        <v>122</v>
      </c>
      <c r="D14">
        <v>1.154947135581853E-2</v>
      </c>
      <c r="E14">
        <v>3</v>
      </c>
      <c r="G14">
        <v>1</v>
      </c>
      <c r="H14">
        <f t="shared" si="0"/>
        <v>4</v>
      </c>
      <c r="I14">
        <f t="shared" si="1"/>
        <v>3.5</v>
      </c>
    </row>
    <row r="15" spans="1:17" ht="30">
      <c r="A15">
        <v>62</v>
      </c>
      <c r="B15" s="9" t="s">
        <v>91</v>
      </c>
      <c r="C15" s="11" t="s">
        <v>123</v>
      </c>
      <c r="D15">
        <v>0.55313649038817458</v>
      </c>
      <c r="E15">
        <v>2</v>
      </c>
      <c r="G15">
        <v>0</v>
      </c>
      <c r="H15">
        <f t="shared" si="0"/>
        <v>0</v>
      </c>
      <c r="I15">
        <f t="shared" si="1"/>
        <v>1</v>
      </c>
    </row>
    <row r="16" spans="1:17">
      <c r="A16">
        <v>65</v>
      </c>
      <c r="B16" s="9" t="s">
        <v>92</v>
      </c>
      <c r="C16" s="11" t="s">
        <v>124</v>
      </c>
      <c r="D16" s="11">
        <v>135.6688114935485</v>
      </c>
      <c r="E16">
        <v>1</v>
      </c>
      <c r="G16">
        <v>1</v>
      </c>
      <c r="H16">
        <f t="shared" si="0"/>
        <v>4</v>
      </c>
      <c r="I16">
        <f t="shared" si="1"/>
        <v>2.5</v>
      </c>
    </row>
    <row r="17" spans="1:9">
      <c r="A17">
        <v>67</v>
      </c>
      <c r="B17" s="9" t="s">
        <v>93</v>
      </c>
      <c r="C17" t="s">
        <v>125</v>
      </c>
      <c r="D17">
        <v>0</v>
      </c>
      <c r="E17">
        <v>4</v>
      </c>
      <c r="G17" s="45">
        <v>0</v>
      </c>
      <c r="H17">
        <f t="shared" si="0"/>
        <v>0</v>
      </c>
      <c r="I17">
        <f t="shared" si="1"/>
        <v>2</v>
      </c>
    </row>
    <row r="18" spans="1:9">
      <c r="A18">
        <v>69</v>
      </c>
      <c r="B18" s="9" t="s">
        <v>94</v>
      </c>
      <c r="C18" s="11" t="s">
        <v>126</v>
      </c>
      <c r="D18">
        <v>7.0982865066525791E-4</v>
      </c>
      <c r="E18">
        <v>3.5</v>
      </c>
      <c r="G18" s="45">
        <v>1</v>
      </c>
      <c r="H18">
        <f t="shared" si="0"/>
        <v>4</v>
      </c>
      <c r="I18">
        <f t="shared" si="1"/>
        <v>3.75</v>
      </c>
    </row>
    <row r="19" spans="1:9" ht="30">
      <c r="A19">
        <v>70</v>
      </c>
      <c r="B19" s="9" t="s">
        <v>160</v>
      </c>
      <c r="C19" s="11" t="s">
        <v>161</v>
      </c>
      <c r="D19" s="45">
        <v>5.7066638769745787E-3</v>
      </c>
      <c r="E19">
        <v>3</v>
      </c>
      <c r="G19" s="45">
        <v>0</v>
      </c>
      <c r="H19">
        <f t="shared" si="0"/>
        <v>0</v>
      </c>
      <c r="I19">
        <f t="shared" si="1"/>
        <v>1.5</v>
      </c>
    </row>
    <row r="20" spans="1:9" ht="30">
      <c r="A20">
        <v>71</v>
      </c>
      <c r="B20" s="9" t="s">
        <v>95</v>
      </c>
      <c r="C20" s="11" t="s">
        <v>127</v>
      </c>
      <c r="D20">
        <v>0</v>
      </c>
      <c r="E20">
        <v>4</v>
      </c>
      <c r="G20" s="45">
        <v>1</v>
      </c>
      <c r="H20">
        <f t="shared" si="0"/>
        <v>4</v>
      </c>
      <c r="I20">
        <f t="shared" si="1"/>
        <v>4</v>
      </c>
    </row>
    <row r="21" spans="1:9">
      <c r="A21">
        <v>72</v>
      </c>
      <c r="B21" s="9">
        <v>2331</v>
      </c>
      <c r="C21" s="11" t="s">
        <v>129</v>
      </c>
      <c r="D21">
        <v>38.486877361441501</v>
      </c>
      <c r="E21">
        <v>1.5</v>
      </c>
      <c r="G21" s="44">
        <v>0</v>
      </c>
      <c r="H21">
        <f t="shared" si="0"/>
        <v>0</v>
      </c>
      <c r="I21">
        <f t="shared" si="1"/>
        <v>0.75</v>
      </c>
    </row>
    <row r="22" spans="1:9">
      <c r="B22" s="9"/>
      <c r="C22" s="11"/>
    </row>
    <row r="23" spans="1:9">
      <c r="B23" s="9"/>
      <c r="C23" s="11"/>
    </row>
    <row r="24" spans="1:9">
      <c r="B24" s="9"/>
      <c r="C24" s="11"/>
    </row>
    <row r="25" spans="1:9">
      <c r="B25" s="9"/>
      <c r="C25" s="11"/>
    </row>
    <row r="26" spans="1:9">
      <c r="B26" s="9"/>
      <c r="C26" s="11"/>
    </row>
    <row r="27" spans="1:9">
      <c r="B27" s="9"/>
      <c r="C27" s="11"/>
    </row>
    <row r="28" spans="1:9">
      <c r="B28" s="9"/>
      <c r="C28" s="11"/>
      <c r="D28" s="11"/>
    </row>
    <row r="29" spans="1:9">
      <c r="B29" s="9"/>
      <c r="C29" s="11"/>
      <c r="D29" s="11"/>
    </row>
    <row r="30" spans="1:9">
      <c r="B30" s="9"/>
      <c r="C30" s="11"/>
      <c r="D30" s="11"/>
    </row>
    <row r="31" spans="1:9">
      <c r="B31" s="9"/>
      <c r="C31" s="11"/>
      <c r="D31" s="11"/>
    </row>
    <row r="32" spans="1:9">
      <c r="B32" s="9"/>
      <c r="C32" s="11"/>
    </row>
    <row r="33" spans="2:4">
      <c r="B33" s="9"/>
      <c r="C33" s="11"/>
    </row>
    <row r="34" spans="2:4">
      <c r="B34" s="9"/>
      <c r="C34" s="11"/>
    </row>
    <row r="35" spans="2:4">
      <c r="B35" s="9"/>
      <c r="C35" s="11"/>
    </row>
    <row r="36" spans="2:4">
      <c r="B36" s="9"/>
      <c r="C36" s="11"/>
    </row>
    <row r="37" spans="2:4">
      <c r="B37" s="9"/>
      <c r="C37" s="11"/>
    </row>
    <row r="38" spans="2:4">
      <c r="B38" s="9"/>
      <c r="C38" s="11"/>
    </row>
    <row r="39" spans="2:4">
      <c r="B39" s="9"/>
      <c r="C39" s="11"/>
      <c r="D39" s="11"/>
    </row>
    <row r="40" spans="2:4">
      <c r="B40" s="9"/>
      <c r="C40" s="11"/>
      <c r="D40" s="11"/>
    </row>
    <row r="41" spans="2:4">
      <c r="B41" s="9"/>
      <c r="C41" s="11"/>
      <c r="D41" s="11"/>
    </row>
    <row r="42" spans="2:4">
      <c r="B42" s="9"/>
      <c r="C42" s="11"/>
    </row>
    <row r="43" spans="2:4">
      <c r="B43" s="9"/>
      <c r="C43" s="11"/>
    </row>
    <row r="44" spans="2:4">
      <c r="B44" s="9"/>
      <c r="C44" s="11"/>
    </row>
    <row r="45" spans="2:4">
      <c r="B45" s="9"/>
      <c r="C45" s="11"/>
    </row>
    <row r="46" spans="2:4">
      <c r="B46" s="10"/>
      <c r="C46" s="11"/>
    </row>
    <row r="47" spans="2:4">
      <c r="B47" s="10"/>
      <c r="C47" s="11"/>
    </row>
    <row r="48" spans="2:4">
      <c r="B48" s="9"/>
      <c r="C48" s="11"/>
    </row>
    <row r="49" spans="2:4">
      <c r="B49" s="9"/>
      <c r="C49" s="11"/>
      <c r="D49" s="11"/>
    </row>
    <row r="50" spans="2:4">
      <c r="B50" s="9"/>
      <c r="C50" s="11"/>
      <c r="D50" s="11"/>
    </row>
    <row r="51" spans="2:4">
      <c r="B51" s="9"/>
      <c r="C51" s="11"/>
      <c r="D51" s="11"/>
    </row>
    <row r="52" spans="2:4">
      <c r="B52" s="9"/>
      <c r="C52" s="11"/>
    </row>
    <row r="53" spans="2:4">
      <c r="B53" s="9"/>
      <c r="C53" s="11"/>
    </row>
    <row r="54" spans="2:4">
      <c r="B54" s="9"/>
      <c r="C54" s="11"/>
    </row>
    <row r="55" spans="2:4">
      <c r="B55" s="9"/>
      <c r="C55" s="11"/>
    </row>
    <row r="56" spans="2:4">
      <c r="B56" s="9"/>
    </row>
    <row r="57" spans="2:4">
      <c r="B57" s="10"/>
      <c r="C57" s="11"/>
    </row>
    <row r="58" spans="2:4">
      <c r="B58" s="9"/>
      <c r="C58" s="11"/>
    </row>
    <row r="59" spans="2:4">
      <c r="B59" s="9"/>
      <c r="C59" s="11"/>
    </row>
    <row r="60" spans="2:4">
      <c r="B60" s="9"/>
      <c r="C60" s="11"/>
      <c r="D60" s="11"/>
    </row>
    <row r="61" spans="2:4">
      <c r="B61" s="9"/>
      <c r="C61" s="11"/>
      <c r="D61" s="11"/>
    </row>
    <row r="62" spans="2:4">
      <c r="B62" s="9"/>
      <c r="C62" s="11"/>
    </row>
    <row r="63" spans="2:4">
      <c r="B63" s="9"/>
      <c r="C63" s="11"/>
    </row>
    <row r="64" spans="2:4">
      <c r="B64" s="9"/>
      <c r="C64" s="11"/>
    </row>
    <row r="65" spans="2:4">
      <c r="B65" s="9"/>
      <c r="C65" s="11"/>
      <c r="D65" s="11"/>
    </row>
    <row r="66" spans="2:4">
      <c r="B66" s="9"/>
      <c r="C66" s="11"/>
    </row>
    <row r="67" spans="2:4">
      <c r="B67" s="9"/>
      <c r="C67" s="11"/>
    </row>
    <row r="68" spans="2:4">
      <c r="B68" s="9"/>
      <c r="C68" s="11"/>
    </row>
    <row r="69" spans="2:4">
      <c r="B69" s="9"/>
      <c r="C69" s="11"/>
    </row>
    <row r="70" spans="2:4">
      <c r="B70" s="9"/>
      <c r="C70" s="11"/>
    </row>
    <row r="71" spans="2:4">
      <c r="B71" s="9"/>
      <c r="C71" s="11"/>
    </row>
    <row r="72" spans="2:4">
      <c r="B72" s="9"/>
      <c r="C72" s="11"/>
    </row>
  </sheetData>
  <sortState ref="A2:E21">
    <sortCondition ref="A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5CDD-A1BD-4CE9-AD87-A3791B8D72A1}">
  <dimension ref="A1:J68"/>
  <sheetViews>
    <sheetView topLeftCell="A4" zoomScaleNormal="100" workbookViewId="0">
      <selection activeCell="J20" sqref="J20"/>
    </sheetView>
  </sheetViews>
  <sheetFormatPr defaultRowHeight="15"/>
  <cols>
    <col min="2" max="2" width="16.42578125" customWidth="1"/>
    <col min="3" max="3" width="20.7109375" customWidth="1"/>
    <col min="4" max="4" width="21" customWidth="1"/>
  </cols>
  <sheetData>
    <row r="1" spans="1:10" ht="75">
      <c r="A1" s="23" t="s">
        <v>96</v>
      </c>
      <c r="B1" s="12" t="s">
        <v>81</v>
      </c>
      <c r="C1" s="22" t="s">
        <v>31</v>
      </c>
      <c r="D1" s="18" t="s">
        <v>117</v>
      </c>
      <c r="E1" s="19" t="s">
        <v>131</v>
      </c>
      <c r="F1" t="s">
        <v>138</v>
      </c>
      <c r="H1" t="s">
        <v>164</v>
      </c>
      <c r="J1" t="s">
        <v>128</v>
      </c>
    </row>
    <row r="2" spans="1:10" ht="30">
      <c r="A2">
        <v>2</v>
      </c>
      <c r="B2" s="9" t="s">
        <v>82</v>
      </c>
      <c r="C2" s="11" t="s">
        <v>97</v>
      </c>
      <c r="D2" s="28">
        <v>15917.419756313251</v>
      </c>
      <c r="E2">
        <v>14</v>
      </c>
      <c r="F2">
        <v>1.5</v>
      </c>
      <c r="H2">
        <v>1</v>
      </c>
      <c r="I2">
        <f t="shared" ref="I2:I21" si="0">H2*4</f>
        <v>4</v>
      </c>
      <c r="J2">
        <f t="shared" ref="J2:J21" si="1">(F2*3+I2*3)/6</f>
        <v>2.75</v>
      </c>
    </row>
    <row r="3" spans="1:10" ht="30">
      <c r="A3">
        <v>6</v>
      </c>
      <c r="B3" s="9" t="s">
        <v>83</v>
      </c>
      <c r="C3" s="11" t="s">
        <v>98</v>
      </c>
      <c r="D3" s="28">
        <v>8085.4597636435783</v>
      </c>
      <c r="E3">
        <v>11</v>
      </c>
      <c r="F3">
        <v>2</v>
      </c>
      <c r="H3">
        <v>1</v>
      </c>
      <c r="I3">
        <f t="shared" si="0"/>
        <v>4</v>
      </c>
      <c r="J3">
        <f t="shared" si="1"/>
        <v>3</v>
      </c>
    </row>
    <row r="4" spans="1:10" ht="30">
      <c r="A4">
        <v>9</v>
      </c>
      <c r="B4" s="10" t="s">
        <v>84</v>
      </c>
      <c r="C4" s="11" t="s">
        <v>99</v>
      </c>
      <c r="D4" s="28">
        <v>3991.4405749865136</v>
      </c>
      <c r="E4">
        <v>7</v>
      </c>
      <c r="F4">
        <v>2.5</v>
      </c>
      <c r="H4">
        <v>1</v>
      </c>
      <c r="I4">
        <f t="shared" si="0"/>
        <v>4</v>
      </c>
      <c r="J4">
        <f t="shared" si="1"/>
        <v>3.25</v>
      </c>
    </row>
    <row r="5" spans="1:10" ht="30">
      <c r="A5">
        <v>29</v>
      </c>
      <c r="B5" s="9" t="s">
        <v>149</v>
      </c>
      <c r="C5" s="11" t="s">
        <v>150</v>
      </c>
      <c r="D5" s="28">
        <v>8169.2892333359478</v>
      </c>
      <c r="F5">
        <v>2</v>
      </c>
      <c r="H5">
        <v>1</v>
      </c>
      <c r="I5">
        <f t="shared" si="0"/>
        <v>4</v>
      </c>
      <c r="J5">
        <f t="shared" si="1"/>
        <v>3</v>
      </c>
    </row>
    <row r="6" spans="1:10" ht="30">
      <c r="A6">
        <v>35</v>
      </c>
      <c r="B6" s="9" t="s">
        <v>152</v>
      </c>
      <c r="C6" s="11" t="s">
        <v>153</v>
      </c>
      <c r="D6" s="28">
        <v>5827.9689528199424</v>
      </c>
      <c r="F6">
        <v>2.5</v>
      </c>
      <c r="H6">
        <v>1</v>
      </c>
      <c r="I6">
        <f t="shared" si="0"/>
        <v>4</v>
      </c>
      <c r="J6">
        <f t="shared" si="1"/>
        <v>3.25</v>
      </c>
    </row>
    <row r="7" spans="1:10" ht="30">
      <c r="A7">
        <v>38</v>
      </c>
      <c r="B7" s="9" t="s">
        <v>85</v>
      </c>
      <c r="C7" s="11" t="s">
        <v>100</v>
      </c>
      <c r="D7" s="28">
        <v>27987.985670274826</v>
      </c>
      <c r="E7">
        <v>15</v>
      </c>
      <c r="F7">
        <v>1.5</v>
      </c>
      <c r="H7">
        <v>1</v>
      </c>
      <c r="I7">
        <f t="shared" si="0"/>
        <v>4</v>
      </c>
      <c r="J7">
        <f t="shared" si="1"/>
        <v>2.75</v>
      </c>
    </row>
    <row r="8" spans="1:10" ht="45">
      <c r="A8">
        <v>43</v>
      </c>
      <c r="B8" s="9" t="s">
        <v>86</v>
      </c>
      <c r="C8" s="11" t="s">
        <v>101</v>
      </c>
      <c r="D8">
        <v>1417.262089581131</v>
      </c>
      <c r="E8">
        <v>4</v>
      </c>
      <c r="F8">
        <v>3</v>
      </c>
      <c r="H8">
        <v>1</v>
      </c>
      <c r="I8">
        <f t="shared" si="0"/>
        <v>4</v>
      </c>
      <c r="J8">
        <f t="shared" si="1"/>
        <v>3.5</v>
      </c>
    </row>
    <row r="9" spans="1:10" ht="30">
      <c r="A9">
        <v>50</v>
      </c>
      <c r="B9" s="9" t="s">
        <v>87</v>
      </c>
      <c r="C9" s="11" t="s">
        <v>119</v>
      </c>
      <c r="D9" s="28">
        <v>163327.10556910859</v>
      </c>
      <c r="E9">
        <v>18</v>
      </c>
      <c r="F9">
        <v>1</v>
      </c>
      <c r="H9">
        <v>1</v>
      </c>
      <c r="I9">
        <f t="shared" si="0"/>
        <v>4</v>
      </c>
      <c r="J9">
        <f t="shared" si="1"/>
        <v>2.5</v>
      </c>
    </row>
    <row r="10" spans="1:10">
      <c r="A10">
        <v>51</v>
      </c>
      <c r="B10" s="9" t="s">
        <v>155</v>
      </c>
      <c r="C10" s="11" t="s">
        <v>156</v>
      </c>
      <c r="D10" s="28">
        <v>585.86228075487179</v>
      </c>
      <c r="F10">
        <v>4</v>
      </c>
      <c r="H10">
        <v>1</v>
      </c>
      <c r="I10">
        <f t="shared" si="0"/>
        <v>4</v>
      </c>
      <c r="J10">
        <f t="shared" si="1"/>
        <v>4</v>
      </c>
    </row>
    <row r="11" spans="1:10">
      <c r="A11">
        <v>53</v>
      </c>
      <c r="B11" s="9" t="s">
        <v>88</v>
      </c>
      <c r="C11" s="11" t="s">
        <v>120</v>
      </c>
      <c r="D11" s="28">
        <v>3243.2144942814971</v>
      </c>
      <c r="E11">
        <v>6</v>
      </c>
      <c r="F11">
        <v>2.5</v>
      </c>
      <c r="H11">
        <v>1</v>
      </c>
      <c r="I11">
        <f t="shared" si="0"/>
        <v>4</v>
      </c>
      <c r="J11">
        <f t="shared" si="1"/>
        <v>3.25</v>
      </c>
    </row>
    <row r="12" spans="1:10" ht="45">
      <c r="A12">
        <v>54</v>
      </c>
      <c r="B12" s="9" t="s">
        <v>89</v>
      </c>
      <c r="C12" s="11" t="s">
        <v>121</v>
      </c>
      <c r="D12" s="31">
        <v>584943.51452833088</v>
      </c>
      <c r="E12">
        <v>19</v>
      </c>
      <c r="F12">
        <v>0</v>
      </c>
      <c r="H12">
        <v>1</v>
      </c>
      <c r="I12">
        <f t="shared" si="0"/>
        <v>4</v>
      </c>
      <c r="J12">
        <f t="shared" si="1"/>
        <v>2</v>
      </c>
    </row>
    <row r="13" spans="1:10" ht="30">
      <c r="A13">
        <v>55</v>
      </c>
      <c r="B13" s="9" t="s">
        <v>158</v>
      </c>
      <c r="C13" s="11" t="s">
        <v>159</v>
      </c>
      <c r="D13" s="28">
        <v>5114.2614193393483</v>
      </c>
      <c r="F13">
        <v>2.5</v>
      </c>
      <c r="H13">
        <v>0</v>
      </c>
      <c r="I13">
        <f t="shared" si="0"/>
        <v>0</v>
      </c>
      <c r="J13">
        <f t="shared" si="1"/>
        <v>1.25</v>
      </c>
    </row>
    <row r="14" spans="1:10" ht="30">
      <c r="A14">
        <v>58</v>
      </c>
      <c r="B14" s="9" t="s">
        <v>90</v>
      </c>
      <c r="C14" s="11" t="s">
        <v>122</v>
      </c>
      <c r="D14" s="28">
        <v>1859.8736535144242</v>
      </c>
      <c r="E14">
        <v>5</v>
      </c>
      <c r="F14">
        <v>3</v>
      </c>
      <c r="H14">
        <v>1</v>
      </c>
      <c r="I14">
        <f t="shared" si="0"/>
        <v>4</v>
      </c>
      <c r="J14">
        <f t="shared" si="1"/>
        <v>3.5</v>
      </c>
    </row>
    <row r="15" spans="1:10" ht="45">
      <c r="A15">
        <v>62</v>
      </c>
      <c r="B15" s="9" t="s">
        <v>91</v>
      </c>
      <c r="C15" s="11" t="s">
        <v>123</v>
      </c>
      <c r="D15" s="28">
        <v>1401.0185573624854</v>
      </c>
      <c r="E15">
        <v>3</v>
      </c>
      <c r="F15">
        <v>3</v>
      </c>
      <c r="H15">
        <v>1</v>
      </c>
      <c r="I15">
        <f t="shared" si="0"/>
        <v>4</v>
      </c>
      <c r="J15">
        <f t="shared" si="1"/>
        <v>3.5</v>
      </c>
    </row>
    <row r="16" spans="1:10" ht="30">
      <c r="A16">
        <v>65</v>
      </c>
      <c r="B16" s="9" t="s">
        <v>92</v>
      </c>
      <c r="C16" s="11" t="s">
        <v>124</v>
      </c>
      <c r="D16" s="28">
        <v>9958.1248084975996</v>
      </c>
      <c r="E16">
        <v>12</v>
      </c>
      <c r="F16">
        <v>2</v>
      </c>
      <c r="H16">
        <v>1</v>
      </c>
      <c r="I16">
        <f t="shared" si="0"/>
        <v>4</v>
      </c>
      <c r="J16">
        <f t="shared" si="1"/>
        <v>3</v>
      </c>
    </row>
    <row r="17" spans="1:10" ht="30">
      <c r="A17">
        <v>67</v>
      </c>
      <c r="B17" s="9" t="s">
        <v>93</v>
      </c>
      <c r="C17" s="11" t="s">
        <v>125</v>
      </c>
      <c r="D17" s="28">
        <v>30029.343132551141</v>
      </c>
      <c r="E17">
        <v>16</v>
      </c>
      <c r="F17">
        <v>1.5</v>
      </c>
      <c r="H17" s="44">
        <v>1</v>
      </c>
      <c r="I17">
        <f t="shared" si="0"/>
        <v>4</v>
      </c>
      <c r="J17">
        <f t="shared" si="1"/>
        <v>2.75</v>
      </c>
    </row>
    <row r="18" spans="1:10" ht="30">
      <c r="A18">
        <v>69</v>
      </c>
      <c r="B18" s="9" t="s">
        <v>94</v>
      </c>
      <c r="C18" s="11" t="s">
        <v>126</v>
      </c>
      <c r="D18" s="28">
        <v>595.44306513915944</v>
      </c>
      <c r="E18">
        <v>2</v>
      </c>
      <c r="F18">
        <v>3.5</v>
      </c>
      <c r="H18" s="45">
        <v>1</v>
      </c>
      <c r="I18">
        <f t="shared" si="0"/>
        <v>4</v>
      </c>
      <c r="J18">
        <f t="shared" si="1"/>
        <v>3.75</v>
      </c>
    </row>
    <row r="19" spans="1:10" ht="45">
      <c r="A19">
        <v>70</v>
      </c>
      <c r="B19" s="9" t="s">
        <v>160</v>
      </c>
      <c r="C19" s="11" t="s">
        <v>161</v>
      </c>
      <c r="D19" s="28">
        <v>999.05847892038912</v>
      </c>
      <c r="F19">
        <v>3.5</v>
      </c>
      <c r="H19" s="44">
        <v>1</v>
      </c>
      <c r="I19">
        <f t="shared" si="0"/>
        <v>4</v>
      </c>
      <c r="J19">
        <f t="shared" si="1"/>
        <v>3.75</v>
      </c>
    </row>
    <row r="20" spans="1:10" ht="45">
      <c r="A20">
        <v>71</v>
      </c>
      <c r="B20" s="9" t="s">
        <v>95</v>
      </c>
      <c r="C20" s="11" t="s">
        <v>127</v>
      </c>
      <c r="D20" s="28">
        <v>57623.242717761961</v>
      </c>
      <c r="E20">
        <v>17</v>
      </c>
      <c r="F20">
        <v>1</v>
      </c>
      <c r="H20" s="45">
        <v>1</v>
      </c>
      <c r="I20">
        <f t="shared" si="0"/>
        <v>4</v>
      </c>
      <c r="J20">
        <f t="shared" si="1"/>
        <v>2.5</v>
      </c>
    </row>
    <row r="21" spans="1:10">
      <c r="A21">
        <v>72</v>
      </c>
      <c r="B21" s="9">
        <v>2331</v>
      </c>
      <c r="C21" s="11" t="s">
        <v>129</v>
      </c>
      <c r="D21" s="28">
        <v>7647.5621734181423</v>
      </c>
      <c r="E21">
        <v>10</v>
      </c>
      <c r="F21">
        <v>2</v>
      </c>
      <c r="H21" s="44">
        <v>1</v>
      </c>
      <c r="I21">
        <f t="shared" si="0"/>
        <v>4</v>
      </c>
      <c r="J21">
        <f t="shared" si="1"/>
        <v>3</v>
      </c>
    </row>
    <row r="22" spans="1:10">
      <c r="B22" s="9"/>
      <c r="C22" s="11"/>
      <c r="D22" s="28"/>
    </row>
    <row r="23" spans="1:10">
      <c r="B23" s="9"/>
      <c r="C23" s="11"/>
      <c r="D23" s="28"/>
    </row>
    <row r="24" spans="1:10">
      <c r="B24" s="9"/>
      <c r="C24" s="11"/>
      <c r="D24" s="28"/>
    </row>
    <row r="25" spans="1:10">
      <c r="B25" s="9"/>
      <c r="C25" s="11"/>
      <c r="D25" s="28"/>
    </row>
    <row r="26" spans="1:10">
      <c r="B26" s="9"/>
      <c r="C26" s="11"/>
      <c r="D26" s="28"/>
    </row>
    <row r="27" spans="1:10">
      <c r="B27" s="9"/>
      <c r="C27" s="11"/>
      <c r="D27" s="28"/>
    </row>
    <row r="28" spans="1:10">
      <c r="B28" s="9"/>
      <c r="C28" s="11"/>
      <c r="D28" s="28"/>
    </row>
    <row r="29" spans="1:10">
      <c r="B29" s="9"/>
      <c r="C29" s="11"/>
      <c r="D29" s="28"/>
    </row>
    <row r="30" spans="1:10">
      <c r="B30" s="9"/>
      <c r="C30" s="11"/>
      <c r="D30" s="28"/>
    </row>
    <row r="31" spans="1:10">
      <c r="B31" s="9"/>
      <c r="C31" s="11"/>
      <c r="D31" s="28"/>
    </row>
    <row r="32" spans="1:10">
      <c r="B32" s="9"/>
      <c r="C32" s="11"/>
      <c r="D32" s="28"/>
    </row>
    <row r="33" spans="2:4">
      <c r="B33" s="9"/>
      <c r="C33" s="11"/>
      <c r="D33" s="31"/>
    </row>
    <row r="34" spans="2:4">
      <c r="B34" s="9"/>
      <c r="C34" s="11"/>
      <c r="D34" s="28"/>
    </row>
    <row r="35" spans="2:4">
      <c r="B35" s="9"/>
      <c r="C35" s="11"/>
      <c r="D35" s="28"/>
    </row>
    <row r="36" spans="2:4">
      <c r="B36" s="9"/>
      <c r="C36" s="11"/>
      <c r="D36" s="28"/>
    </row>
    <row r="37" spans="2:4">
      <c r="B37" s="9"/>
      <c r="C37" s="11"/>
      <c r="D37" s="31"/>
    </row>
    <row r="38" spans="2:4">
      <c r="B38" s="9"/>
      <c r="C38" s="11"/>
      <c r="D38" s="28"/>
    </row>
    <row r="39" spans="2:4">
      <c r="B39" s="9"/>
      <c r="C39" s="11"/>
      <c r="D39" s="31"/>
    </row>
    <row r="40" spans="2:4">
      <c r="B40" s="9"/>
      <c r="C40" s="11"/>
      <c r="D40" s="28"/>
    </row>
    <row r="41" spans="2:4">
      <c r="B41" s="9"/>
      <c r="C41" s="11"/>
      <c r="D41" s="28"/>
    </row>
    <row r="42" spans="2:4">
      <c r="B42" s="9"/>
      <c r="C42" s="11"/>
      <c r="D42" s="28"/>
    </row>
    <row r="43" spans="2:4">
      <c r="B43" s="9"/>
      <c r="D43" s="28"/>
    </row>
    <row r="44" spans="2:4">
      <c r="B44" s="9"/>
      <c r="C44" s="11"/>
      <c r="D44" s="28"/>
    </row>
    <row r="45" spans="2:4">
      <c r="B45" s="9"/>
      <c r="C45" s="11"/>
      <c r="D45" s="28"/>
    </row>
    <row r="46" spans="2:4">
      <c r="B46" s="9"/>
      <c r="C46" s="11"/>
      <c r="D46" s="28"/>
    </row>
    <row r="47" spans="2:4">
      <c r="B47" s="9"/>
      <c r="C47" s="11"/>
      <c r="D47" s="28"/>
    </row>
    <row r="48" spans="2:4">
      <c r="B48" s="9"/>
      <c r="C48" s="11"/>
      <c r="D48" s="28"/>
    </row>
    <row r="49" spans="2:4">
      <c r="B49" s="9"/>
      <c r="C49" s="11"/>
      <c r="D49" s="28"/>
    </row>
    <row r="50" spans="2:4">
      <c r="B50" s="9"/>
      <c r="C50" s="11"/>
      <c r="D50" s="28"/>
    </row>
    <row r="51" spans="2:4">
      <c r="B51" s="9"/>
      <c r="C51" s="11"/>
      <c r="D51" s="28"/>
    </row>
    <row r="52" spans="2:4">
      <c r="B52" s="9"/>
      <c r="C52" s="11"/>
      <c r="D52" s="28"/>
    </row>
    <row r="53" spans="2:4">
      <c r="B53" s="9"/>
      <c r="C53" s="11"/>
      <c r="D53" s="28"/>
    </row>
    <row r="54" spans="2:4">
      <c r="B54" s="9"/>
      <c r="C54" s="11"/>
      <c r="D54" s="28"/>
    </row>
    <row r="55" spans="2:4">
      <c r="B55" s="9"/>
      <c r="C55" s="11"/>
      <c r="D55" s="28"/>
    </row>
    <row r="56" spans="2:4">
      <c r="B56" s="9"/>
      <c r="C56" s="11"/>
      <c r="D56" s="28"/>
    </row>
    <row r="57" spans="2:4">
      <c r="B57" s="9"/>
      <c r="C57" s="11"/>
      <c r="D57" s="28"/>
    </row>
    <row r="58" spans="2:4">
      <c r="B58" s="9"/>
      <c r="C58" s="11"/>
      <c r="D58" s="28"/>
    </row>
    <row r="59" spans="2:4">
      <c r="B59" s="9"/>
      <c r="C59" s="11"/>
      <c r="D59" s="28"/>
    </row>
    <row r="60" spans="2:4">
      <c r="B60" s="9"/>
      <c r="C60" s="11"/>
      <c r="D60" s="28"/>
    </row>
    <row r="61" spans="2:4">
      <c r="B61" s="9"/>
      <c r="C61" s="11"/>
      <c r="D61" s="28"/>
    </row>
    <row r="62" spans="2:4">
      <c r="B62" s="9"/>
      <c r="C62" s="11"/>
      <c r="D62" s="28"/>
    </row>
    <row r="63" spans="2:4">
      <c r="B63" s="9"/>
      <c r="C63" s="11"/>
      <c r="D63" s="28"/>
    </row>
    <row r="64" spans="2:4">
      <c r="B64" s="9"/>
      <c r="C64" s="11"/>
      <c r="D64" s="28"/>
    </row>
    <row r="65" spans="2:4">
      <c r="B65" s="9"/>
      <c r="C65" s="11"/>
      <c r="D65" s="28"/>
    </row>
    <row r="66" spans="2:4">
      <c r="B66" s="9"/>
      <c r="C66" s="11"/>
      <c r="D66" s="28"/>
    </row>
    <row r="67" spans="2:4">
      <c r="B67" s="9"/>
      <c r="C67" s="11"/>
      <c r="D67" s="28"/>
    </row>
    <row r="68" spans="2:4">
      <c r="B68" s="9"/>
      <c r="D68" s="28"/>
    </row>
  </sheetData>
  <sortState ref="A2:F21">
    <sortCondition ref="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6067-5CC7-4715-8319-22A007A6AE98}">
  <dimension ref="A1:E68"/>
  <sheetViews>
    <sheetView workbookViewId="0">
      <selection activeCell="E2" sqref="E2:E21"/>
    </sheetView>
  </sheetViews>
  <sheetFormatPr defaultRowHeight="15"/>
  <cols>
    <col min="2" max="2" width="13.42578125" customWidth="1"/>
    <col min="3" max="3" width="18" customWidth="1"/>
    <col min="4" max="4" width="22.28515625" customWidth="1"/>
  </cols>
  <sheetData>
    <row r="1" spans="1:5" ht="101.25" thickTop="1" thickBot="1">
      <c r="A1" s="23" t="s">
        <v>96</v>
      </c>
      <c r="B1" s="29" t="s">
        <v>81</v>
      </c>
      <c r="C1" s="22" t="s">
        <v>31</v>
      </c>
      <c r="D1" s="2" t="s">
        <v>26</v>
      </c>
      <c r="E1" t="s">
        <v>128</v>
      </c>
    </row>
    <row r="2" spans="1:5" ht="45.75" thickTop="1">
      <c r="A2">
        <v>2</v>
      </c>
      <c r="B2" s="9" t="s">
        <v>82</v>
      </c>
      <c r="C2" s="11" t="s">
        <v>97</v>
      </c>
      <c r="D2">
        <v>1</v>
      </c>
      <c r="E2">
        <v>4</v>
      </c>
    </row>
    <row r="3" spans="1:5" ht="30">
      <c r="A3">
        <v>6</v>
      </c>
      <c r="B3" s="9" t="s">
        <v>83</v>
      </c>
      <c r="C3" s="11" t="s">
        <v>98</v>
      </c>
      <c r="D3">
        <v>1</v>
      </c>
      <c r="E3">
        <v>4</v>
      </c>
    </row>
    <row r="4" spans="1:5" ht="30">
      <c r="A4">
        <v>9</v>
      </c>
      <c r="B4" s="10" t="s">
        <v>84</v>
      </c>
      <c r="C4" s="11" t="s">
        <v>99</v>
      </c>
      <c r="D4">
        <v>1</v>
      </c>
      <c r="E4">
        <v>4</v>
      </c>
    </row>
    <row r="5" spans="1:5" ht="30">
      <c r="A5">
        <v>29</v>
      </c>
      <c r="B5" s="9" t="s">
        <v>149</v>
      </c>
      <c r="C5" s="11" t="s">
        <v>150</v>
      </c>
      <c r="D5" s="45">
        <v>0</v>
      </c>
      <c r="E5">
        <v>0</v>
      </c>
    </row>
    <row r="6" spans="1:5" ht="30">
      <c r="A6">
        <v>35</v>
      </c>
      <c r="B6" s="9" t="s">
        <v>152</v>
      </c>
      <c r="C6" s="11" t="s">
        <v>153</v>
      </c>
      <c r="D6" s="45">
        <v>1</v>
      </c>
      <c r="E6">
        <v>4</v>
      </c>
    </row>
    <row r="7" spans="1:5" ht="30">
      <c r="A7">
        <v>38</v>
      </c>
      <c r="B7" s="9" t="s">
        <v>85</v>
      </c>
      <c r="C7" s="11" t="s">
        <v>100</v>
      </c>
      <c r="D7">
        <v>1</v>
      </c>
      <c r="E7">
        <v>4</v>
      </c>
    </row>
    <row r="8" spans="1:5" ht="45">
      <c r="A8">
        <v>43</v>
      </c>
      <c r="B8" s="9" t="s">
        <v>86</v>
      </c>
      <c r="C8" s="11" t="s">
        <v>101</v>
      </c>
      <c r="D8">
        <v>1</v>
      </c>
      <c r="E8">
        <v>4</v>
      </c>
    </row>
    <row r="9" spans="1:5" ht="30">
      <c r="A9">
        <v>50</v>
      </c>
      <c r="B9" s="9" t="s">
        <v>87</v>
      </c>
      <c r="C9" s="11" t="s">
        <v>119</v>
      </c>
      <c r="D9">
        <v>1</v>
      </c>
      <c r="E9">
        <v>4</v>
      </c>
    </row>
    <row r="10" spans="1:5" ht="30">
      <c r="A10">
        <v>51</v>
      </c>
      <c r="B10" s="9" t="s">
        <v>155</v>
      </c>
      <c r="C10" s="11" t="s">
        <v>156</v>
      </c>
      <c r="D10" s="45">
        <v>1</v>
      </c>
      <c r="E10">
        <v>4</v>
      </c>
    </row>
    <row r="11" spans="1:5">
      <c r="A11">
        <v>53</v>
      </c>
      <c r="B11" s="9" t="s">
        <v>88</v>
      </c>
      <c r="C11" s="11" t="s">
        <v>120</v>
      </c>
      <c r="D11">
        <v>1</v>
      </c>
      <c r="E11">
        <v>4</v>
      </c>
    </row>
    <row r="12" spans="1:5" ht="60">
      <c r="A12">
        <v>54</v>
      </c>
      <c r="B12" s="9" t="s">
        <v>89</v>
      </c>
      <c r="C12" s="11" t="s">
        <v>121</v>
      </c>
      <c r="D12">
        <v>1</v>
      </c>
      <c r="E12">
        <v>4</v>
      </c>
    </row>
    <row r="13" spans="1:5" ht="30">
      <c r="A13">
        <v>55</v>
      </c>
      <c r="B13" s="9" t="s">
        <v>158</v>
      </c>
      <c r="C13" s="11" t="s">
        <v>159</v>
      </c>
      <c r="D13" s="45">
        <v>1</v>
      </c>
      <c r="E13">
        <v>4</v>
      </c>
    </row>
    <row r="14" spans="1:5" ht="45">
      <c r="A14">
        <v>58</v>
      </c>
      <c r="B14" s="9" t="s">
        <v>90</v>
      </c>
      <c r="C14" s="11" t="s">
        <v>122</v>
      </c>
      <c r="D14">
        <v>1</v>
      </c>
      <c r="E14">
        <v>4</v>
      </c>
    </row>
    <row r="15" spans="1:5" ht="45">
      <c r="A15">
        <v>62</v>
      </c>
      <c r="B15" s="9" t="s">
        <v>91</v>
      </c>
      <c r="C15" s="11" t="s">
        <v>123</v>
      </c>
      <c r="D15">
        <v>0</v>
      </c>
      <c r="E15">
        <v>0</v>
      </c>
    </row>
    <row r="16" spans="1:5" ht="30">
      <c r="A16">
        <v>65</v>
      </c>
      <c r="B16" s="9" t="s">
        <v>92</v>
      </c>
      <c r="C16" s="11" t="s">
        <v>124</v>
      </c>
      <c r="D16">
        <v>0</v>
      </c>
      <c r="E16">
        <v>0</v>
      </c>
    </row>
    <row r="17" spans="1:5" ht="30">
      <c r="A17">
        <v>67</v>
      </c>
      <c r="B17" s="9" t="s">
        <v>93</v>
      </c>
      <c r="C17" s="11" t="s">
        <v>125</v>
      </c>
      <c r="D17">
        <v>0</v>
      </c>
      <c r="E17">
        <v>0</v>
      </c>
    </row>
    <row r="18" spans="1:5" ht="30">
      <c r="A18">
        <v>69</v>
      </c>
      <c r="B18" s="9" t="s">
        <v>94</v>
      </c>
      <c r="C18" s="11" t="s">
        <v>126</v>
      </c>
      <c r="D18">
        <v>0</v>
      </c>
      <c r="E18">
        <v>0</v>
      </c>
    </row>
    <row r="19" spans="1:5" ht="45">
      <c r="A19">
        <v>70</v>
      </c>
      <c r="B19" s="9" t="s">
        <v>160</v>
      </c>
      <c r="C19" s="11" t="s">
        <v>161</v>
      </c>
      <c r="D19" s="45">
        <v>1</v>
      </c>
      <c r="E19">
        <v>4</v>
      </c>
    </row>
    <row r="20" spans="1:5" ht="45">
      <c r="A20">
        <v>71</v>
      </c>
      <c r="B20" s="9" t="s">
        <v>95</v>
      </c>
      <c r="C20" s="11" t="s">
        <v>127</v>
      </c>
      <c r="D20">
        <v>1</v>
      </c>
      <c r="E20">
        <v>4</v>
      </c>
    </row>
    <row r="21" spans="1:5">
      <c r="A21">
        <v>72</v>
      </c>
      <c r="B21" s="9">
        <v>2331</v>
      </c>
      <c r="C21" s="11" t="s">
        <v>129</v>
      </c>
      <c r="D21">
        <v>1</v>
      </c>
      <c r="E21">
        <v>4</v>
      </c>
    </row>
    <row r="22" spans="1:5">
      <c r="B22" s="9"/>
      <c r="C22" s="11"/>
    </row>
    <row r="23" spans="1:5">
      <c r="B23" s="9"/>
      <c r="C23" s="11"/>
      <c r="D23" s="11"/>
    </row>
    <row r="24" spans="1:5">
      <c r="B24" s="9"/>
      <c r="C24" s="11"/>
      <c r="D24" s="11"/>
    </row>
    <row r="25" spans="1:5">
      <c r="B25" s="9"/>
      <c r="C25" s="11"/>
    </row>
    <row r="26" spans="1:5">
      <c r="B26" s="9"/>
      <c r="C26" s="11"/>
    </row>
    <row r="27" spans="1:5">
      <c r="B27" s="9"/>
      <c r="C27" s="11"/>
    </row>
    <row r="28" spans="1:5">
      <c r="B28" s="9"/>
      <c r="C28" s="11"/>
    </row>
    <row r="29" spans="1:5">
      <c r="B29" s="9"/>
      <c r="C29" s="11"/>
    </row>
    <row r="30" spans="1:5">
      <c r="B30" s="9"/>
      <c r="C30" s="11"/>
    </row>
    <row r="31" spans="1:5">
      <c r="B31" s="9"/>
      <c r="C31" s="11"/>
    </row>
    <row r="32" spans="1:5">
      <c r="B32" s="9"/>
      <c r="C32" s="11"/>
    </row>
    <row r="33" spans="2:3">
      <c r="B33" s="9"/>
      <c r="C33" s="11"/>
    </row>
    <row r="34" spans="2:3">
      <c r="B34" s="9"/>
      <c r="C34" s="11"/>
    </row>
    <row r="35" spans="2:3">
      <c r="B35" s="9"/>
      <c r="C35" s="11"/>
    </row>
    <row r="36" spans="2:3">
      <c r="B36" s="9"/>
      <c r="C36" s="11"/>
    </row>
    <row r="37" spans="2:3">
      <c r="B37" s="9"/>
      <c r="C37" s="11"/>
    </row>
    <row r="38" spans="2:3">
      <c r="B38" s="9"/>
      <c r="C38" s="11"/>
    </row>
    <row r="39" spans="2:3">
      <c r="B39" s="9"/>
      <c r="C39" s="11"/>
    </row>
    <row r="40" spans="2:3">
      <c r="B40" s="9"/>
      <c r="C40" s="11"/>
    </row>
    <row r="41" spans="2:3">
      <c r="B41" s="9"/>
      <c r="C41" s="11"/>
    </row>
    <row r="42" spans="2:3">
      <c r="B42" s="9"/>
      <c r="C42" s="11"/>
    </row>
    <row r="43" spans="2:3">
      <c r="B43" s="9"/>
    </row>
    <row r="44" spans="2:3">
      <c r="B44" s="9"/>
      <c r="C44" s="11"/>
    </row>
    <row r="45" spans="2:3">
      <c r="B45" s="9"/>
      <c r="C45" s="11"/>
    </row>
    <row r="46" spans="2:3">
      <c r="B46" s="9"/>
      <c r="C46" s="11"/>
    </row>
    <row r="47" spans="2:3">
      <c r="B47" s="9"/>
      <c r="C47" s="11"/>
    </row>
    <row r="48" spans="2:3">
      <c r="B48" s="9"/>
      <c r="C48" s="11"/>
    </row>
    <row r="49" spans="2:4">
      <c r="B49" s="9"/>
      <c r="C49" s="11"/>
      <c r="D49" s="11"/>
    </row>
    <row r="50" spans="2:4">
      <c r="B50" s="9"/>
      <c r="C50" s="11"/>
    </row>
    <row r="51" spans="2:4">
      <c r="B51" s="9"/>
      <c r="C51" s="11"/>
    </row>
    <row r="52" spans="2:4">
      <c r="B52" s="9"/>
      <c r="C52" s="11"/>
    </row>
    <row r="53" spans="2:4">
      <c r="B53" s="9"/>
      <c r="C53" s="11"/>
    </row>
    <row r="54" spans="2:4">
      <c r="B54" s="9"/>
      <c r="C54" s="11"/>
    </row>
    <row r="55" spans="2:4">
      <c r="B55" s="9"/>
      <c r="C55" s="11"/>
    </row>
    <row r="56" spans="2:4">
      <c r="B56" s="9"/>
      <c r="C56" s="11"/>
    </row>
    <row r="57" spans="2:4">
      <c r="B57" s="9"/>
      <c r="C57" s="11"/>
    </row>
    <row r="58" spans="2:4">
      <c r="B58" s="9"/>
      <c r="C58" s="11"/>
    </row>
    <row r="59" spans="2:4">
      <c r="B59" s="9"/>
      <c r="C59" s="11"/>
    </row>
    <row r="60" spans="2:4">
      <c r="B60" s="9"/>
      <c r="C60" s="11"/>
    </row>
    <row r="61" spans="2:4">
      <c r="B61" s="9"/>
      <c r="C61" s="11"/>
    </row>
    <row r="62" spans="2:4">
      <c r="B62" s="9"/>
      <c r="C62" s="11"/>
    </row>
    <row r="63" spans="2:4">
      <c r="B63" s="9"/>
      <c r="C63" s="11"/>
    </row>
    <row r="64" spans="2:4">
      <c r="B64" s="9"/>
      <c r="C64" s="11"/>
    </row>
    <row r="65" spans="2:3">
      <c r="B65" s="9"/>
      <c r="C65" s="11"/>
    </row>
    <row r="66" spans="2:3">
      <c r="B66" s="9"/>
      <c r="C66" s="11"/>
    </row>
    <row r="67" spans="2:3">
      <c r="B67" s="9"/>
      <c r="C67" s="11"/>
    </row>
    <row r="68" spans="2:3">
      <c r="B68" s="9"/>
    </row>
  </sheetData>
  <sortState ref="A2:E21">
    <sortCondition ref="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EBFD-9BDC-4417-97D8-3A27784E175C}">
  <dimension ref="A1:E68"/>
  <sheetViews>
    <sheetView topLeftCell="A7" workbookViewId="0">
      <selection activeCell="E2" sqref="E2:E21"/>
    </sheetView>
  </sheetViews>
  <sheetFormatPr defaultRowHeight="15"/>
  <cols>
    <col min="3" max="3" width="19.42578125" customWidth="1"/>
    <col min="4" max="4" width="29.42578125" customWidth="1"/>
  </cols>
  <sheetData>
    <row r="1" spans="1:5" ht="81.75" customHeight="1" thickTop="1" thickBot="1">
      <c r="A1" s="32" t="s">
        <v>96</v>
      </c>
      <c r="B1" s="33" t="s">
        <v>81</v>
      </c>
      <c r="C1" s="34" t="s">
        <v>31</v>
      </c>
      <c r="D1" s="2" t="s">
        <v>27</v>
      </c>
      <c r="E1" t="s">
        <v>128</v>
      </c>
    </row>
    <row r="2" spans="1:5" ht="45.75" thickTop="1">
      <c r="A2" s="11">
        <v>2</v>
      </c>
      <c r="B2" s="35" t="s">
        <v>82</v>
      </c>
      <c r="C2" s="11" t="s">
        <v>97</v>
      </c>
      <c r="D2" s="11">
        <v>0</v>
      </c>
      <c r="E2">
        <v>0</v>
      </c>
    </row>
    <row r="3" spans="1:5" ht="30">
      <c r="A3" s="11">
        <v>6</v>
      </c>
      <c r="B3" s="35" t="s">
        <v>83</v>
      </c>
      <c r="C3" s="11" t="s">
        <v>98</v>
      </c>
      <c r="D3" s="11">
        <v>1</v>
      </c>
      <c r="E3">
        <v>4</v>
      </c>
    </row>
    <row r="4" spans="1:5" ht="30">
      <c r="A4" s="11">
        <v>9</v>
      </c>
      <c r="B4" s="36" t="s">
        <v>84</v>
      </c>
      <c r="C4" s="11" t="s">
        <v>99</v>
      </c>
      <c r="D4" s="11">
        <v>1</v>
      </c>
      <c r="E4">
        <v>4</v>
      </c>
    </row>
    <row r="5" spans="1:5" ht="30">
      <c r="A5" s="11">
        <v>29</v>
      </c>
      <c r="B5" s="35" t="s">
        <v>149</v>
      </c>
      <c r="C5" s="11" t="s">
        <v>150</v>
      </c>
      <c r="D5" s="11">
        <v>0</v>
      </c>
      <c r="E5">
        <v>0</v>
      </c>
    </row>
    <row r="6" spans="1:5" ht="30">
      <c r="A6" s="11">
        <v>35</v>
      </c>
      <c r="B6" s="35" t="s">
        <v>152</v>
      </c>
      <c r="C6" s="11" t="s">
        <v>153</v>
      </c>
      <c r="D6" s="11">
        <v>1</v>
      </c>
      <c r="E6">
        <v>4</v>
      </c>
    </row>
    <row r="7" spans="1:5" ht="30">
      <c r="A7" s="11">
        <v>38</v>
      </c>
      <c r="B7" s="35" t="s">
        <v>85</v>
      </c>
      <c r="C7" s="11" t="s">
        <v>100</v>
      </c>
      <c r="D7" s="11">
        <v>0</v>
      </c>
      <c r="E7">
        <v>0</v>
      </c>
    </row>
    <row r="8" spans="1:5" ht="45">
      <c r="A8" s="11">
        <v>43</v>
      </c>
      <c r="B8" s="35" t="s">
        <v>86</v>
      </c>
      <c r="C8" s="11" t="s">
        <v>101</v>
      </c>
      <c r="D8" s="11">
        <v>0</v>
      </c>
      <c r="E8">
        <v>0</v>
      </c>
    </row>
    <row r="9" spans="1:5" ht="30">
      <c r="A9" s="11">
        <v>50</v>
      </c>
      <c r="B9" s="35" t="s">
        <v>87</v>
      </c>
      <c r="C9" s="11" t="s">
        <v>119</v>
      </c>
      <c r="D9" s="11">
        <v>1</v>
      </c>
      <c r="E9">
        <v>4</v>
      </c>
    </row>
    <row r="10" spans="1:5" ht="30">
      <c r="A10" s="11">
        <v>51</v>
      </c>
      <c r="B10" s="35" t="s">
        <v>155</v>
      </c>
      <c r="C10" s="11" t="s">
        <v>156</v>
      </c>
      <c r="D10" s="11">
        <v>0</v>
      </c>
      <c r="E10">
        <v>0</v>
      </c>
    </row>
    <row r="11" spans="1:5">
      <c r="A11" s="11">
        <v>53</v>
      </c>
      <c r="B11" s="35" t="s">
        <v>88</v>
      </c>
      <c r="C11" s="11" t="s">
        <v>120</v>
      </c>
      <c r="D11" s="11">
        <v>1</v>
      </c>
      <c r="E11">
        <v>4</v>
      </c>
    </row>
    <row r="12" spans="1:5" ht="45">
      <c r="A12" s="11">
        <v>54</v>
      </c>
      <c r="B12" s="35" t="s">
        <v>89</v>
      </c>
      <c r="C12" s="11" t="s">
        <v>121</v>
      </c>
      <c r="D12" s="11">
        <v>0</v>
      </c>
      <c r="E12">
        <v>0</v>
      </c>
    </row>
    <row r="13" spans="1:5" ht="30">
      <c r="A13" s="11">
        <v>55</v>
      </c>
      <c r="B13" s="35" t="s">
        <v>158</v>
      </c>
      <c r="C13" s="11" t="s">
        <v>159</v>
      </c>
      <c r="D13" s="11">
        <v>1</v>
      </c>
      <c r="E13">
        <v>4</v>
      </c>
    </row>
    <row r="14" spans="1:5" ht="45">
      <c r="A14" s="11">
        <v>58</v>
      </c>
      <c r="B14" s="35" t="s">
        <v>90</v>
      </c>
      <c r="C14" s="11" t="s">
        <v>122</v>
      </c>
      <c r="D14" s="11">
        <v>1</v>
      </c>
      <c r="E14">
        <v>4</v>
      </c>
    </row>
    <row r="15" spans="1:5" ht="45">
      <c r="A15" s="11">
        <v>62</v>
      </c>
      <c r="B15" s="35" t="s">
        <v>91</v>
      </c>
      <c r="C15" s="11" t="s">
        <v>123</v>
      </c>
      <c r="D15" s="11">
        <v>0</v>
      </c>
      <c r="E15">
        <v>0</v>
      </c>
    </row>
    <row r="16" spans="1:5" ht="30">
      <c r="A16" s="11">
        <v>65</v>
      </c>
      <c r="B16" s="35" t="s">
        <v>92</v>
      </c>
      <c r="C16" s="11" t="s">
        <v>124</v>
      </c>
      <c r="D16" s="11">
        <v>0</v>
      </c>
      <c r="E16">
        <v>0</v>
      </c>
    </row>
    <row r="17" spans="1:5" ht="30">
      <c r="A17" s="11">
        <v>67</v>
      </c>
      <c r="B17" s="35" t="s">
        <v>93</v>
      </c>
      <c r="C17" s="11" t="s">
        <v>125</v>
      </c>
      <c r="D17" s="11">
        <v>0</v>
      </c>
      <c r="E17">
        <v>0</v>
      </c>
    </row>
    <row r="18" spans="1:5" ht="30">
      <c r="A18" s="11">
        <v>69</v>
      </c>
      <c r="B18" s="35" t="s">
        <v>94</v>
      </c>
      <c r="C18" s="11" t="s">
        <v>126</v>
      </c>
      <c r="D18" s="11">
        <v>0</v>
      </c>
      <c r="E18">
        <v>0</v>
      </c>
    </row>
    <row r="19" spans="1:5" ht="45">
      <c r="A19" s="11">
        <v>70</v>
      </c>
      <c r="B19" s="35" t="s">
        <v>160</v>
      </c>
      <c r="C19" s="11" t="s">
        <v>161</v>
      </c>
      <c r="D19" s="11">
        <v>0</v>
      </c>
      <c r="E19">
        <v>0</v>
      </c>
    </row>
    <row r="20" spans="1:5" ht="45">
      <c r="A20" s="11">
        <v>71</v>
      </c>
      <c r="B20" s="35" t="s">
        <v>95</v>
      </c>
      <c r="C20" s="11" t="s">
        <v>127</v>
      </c>
      <c r="D20" s="11">
        <v>0</v>
      </c>
      <c r="E20">
        <v>0</v>
      </c>
    </row>
    <row r="21" spans="1:5">
      <c r="A21" s="11">
        <v>72</v>
      </c>
      <c r="B21" s="35">
        <v>2331</v>
      </c>
      <c r="C21" s="11" t="s">
        <v>129</v>
      </c>
      <c r="D21" s="11">
        <v>1</v>
      </c>
      <c r="E21">
        <v>4</v>
      </c>
    </row>
    <row r="22" spans="1:5">
      <c r="A22" s="11"/>
      <c r="B22" s="35"/>
      <c r="C22" s="11"/>
      <c r="D22" s="11"/>
    </row>
    <row r="23" spans="1:5">
      <c r="A23" s="11"/>
      <c r="B23" s="35"/>
      <c r="C23" s="11"/>
      <c r="D23" s="11"/>
    </row>
    <row r="24" spans="1:5">
      <c r="A24" s="11"/>
      <c r="B24" s="35"/>
      <c r="C24" s="11"/>
      <c r="D24" s="11"/>
    </row>
    <row r="25" spans="1:5">
      <c r="A25" s="11"/>
      <c r="B25" s="35"/>
      <c r="C25" s="11"/>
      <c r="D25" s="11"/>
    </row>
    <row r="26" spans="1:5">
      <c r="A26" s="11"/>
      <c r="B26" s="35"/>
      <c r="C26" s="11"/>
      <c r="D26" s="11"/>
    </row>
    <row r="27" spans="1:5">
      <c r="A27" s="11"/>
      <c r="B27" s="35"/>
      <c r="C27" s="11"/>
      <c r="D27" s="11"/>
    </row>
    <row r="28" spans="1:5">
      <c r="A28" s="11"/>
      <c r="B28" s="35"/>
      <c r="C28" s="11"/>
      <c r="D28" s="11"/>
    </row>
    <row r="29" spans="1:5">
      <c r="A29" s="11"/>
      <c r="B29" s="35"/>
      <c r="C29" s="11"/>
      <c r="D29" s="11"/>
    </row>
    <row r="30" spans="1:5">
      <c r="A30" s="11"/>
      <c r="B30" s="35"/>
      <c r="C30" s="11"/>
      <c r="D30" s="11"/>
    </row>
    <row r="31" spans="1:5">
      <c r="A31" s="11"/>
      <c r="B31" s="35"/>
      <c r="C31" s="11"/>
      <c r="D31" s="11"/>
    </row>
    <row r="32" spans="1:5">
      <c r="A32" s="11"/>
      <c r="B32" s="35"/>
      <c r="C32" s="11"/>
      <c r="D32" s="11"/>
    </row>
    <row r="33" spans="1:4">
      <c r="A33" s="11"/>
      <c r="B33" s="35"/>
      <c r="C33" s="11"/>
      <c r="D33" s="11"/>
    </row>
    <row r="34" spans="1:4">
      <c r="A34" s="11"/>
      <c r="B34" s="35"/>
      <c r="C34" s="11"/>
      <c r="D34" s="11"/>
    </row>
    <row r="35" spans="1:4">
      <c r="A35" s="11"/>
      <c r="B35" s="35"/>
      <c r="C35" s="11"/>
      <c r="D35" s="11"/>
    </row>
    <row r="36" spans="1:4">
      <c r="A36" s="11"/>
      <c r="B36" s="35"/>
      <c r="C36" s="11"/>
      <c r="D36" s="11"/>
    </row>
    <row r="37" spans="1:4">
      <c r="A37" s="11"/>
      <c r="B37" s="35"/>
      <c r="C37" s="11"/>
      <c r="D37" s="11"/>
    </row>
    <row r="38" spans="1:4">
      <c r="A38" s="11"/>
      <c r="B38" s="35"/>
      <c r="C38" s="11"/>
      <c r="D38" s="11"/>
    </row>
    <row r="39" spans="1:4">
      <c r="A39" s="11"/>
      <c r="B39" s="35"/>
      <c r="C39" s="11"/>
      <c r="D39" s="11"/>
    </row>
    <row r="40" spans="1:4">
      <c r="A40" s="11"/>
      <c r="B40" s="35"/>
      <c r="C40" s="11"/>
      <c r="D40" s="11"/>
    </row>
    <row r="41" spans="1:4">
      <c r="A41" s="11"/>
      <c r="B41" s="35"/>
      <c r="C41" s="11"/>
      <c r="D41" s="11"/>
    </row>
    <row r="42" spans="1:4">
      <c r="A42" s="11"/>
      <c r="B42" s="35"/>
      <c r="C42" s="11"/>
      <c r="D42" s="11"/>
    </row>
    <row r="43" spans="1:4">
      <c r="A43" s="11"/>
      <c r="B43" s="35"/>
      <c r="C43" s="11"/>
      <c r="D43" s="11"/>
    </row>
    <row r="44" spans="1:4">
      <c r="A44" s="11"/>
      <c r="B44" s="35"/>
      <c r="C44" s="11"/>
      <c r="D44" s="11"/>
    </row>
    <row r="45" spans="1:4">
      <c r="A45" s="11"/>
      <c r="B45" s="35"/>
      <c r="C45" s="11"/>
      <c r="D45" s="11"/>
    </row>
    <row r="46" spans="1:4">
      <c r="A46" s="11"/>
      <c r="B46" s="35"/>
      <c r="C46" s="11"/>
      <c r="D46" s="11"/>
    </row>
    <row r="47" spans="1:4">
      <c r="A47" s="11"/>
      <c r="B47" s="35"/>
      <c r="C47" s="11"/>
      <c r="D47" s="11"/>
    </row>
    <row r="48" spans="1:4">
      <c r="A48" s="11"/>
      <c r="B48" s="35"/>
      <c r="C48" s="11"/>
      <c r="D48" s="11"/>
    </row>
    <row r="49" spans="1:4">
      <c r="A49" s="11"/>
      <c r="B49" s="35"/>
      <c r="C49" s="11"/>
      <c r="D49" s="11"/>
    </row>
    <row r="50" spans="1:4">
      <c r="A50" s="11"/>
      <c r="B50" s="35"/>
      <c r="C50" s="11"/>
      <c r="D50" s="11"/>
    </row>
    <row r="51" spans="1:4">
      <c r="A51" s="11"/>
      <c r="B51" s="35"/>
      <c r="C51" s="11"/>
      <c r="D51" s="11"/>
    </row>
    <row r="52" spans="1:4">
      <c r="A52" s="11"/>
      <c r="B52" s="35"/>
      <c r="C52" s="11"/>
      <c r="D52" s="11"/>
    </row>
    <row r="53" spans="1:4">
      <c r="A53" s="11"/>
      <c r="B53" s="35"/>
      <c r="C53" s="11"/>
      <c r="D53" s="11"/>
    </row>
    <row r="54" spans="1:4">
      <c r="A54" s="11"/>
      <c r="B54" s="35"/>
      <c r="C54" s="11"/>
      <c r="D54" s="11"/>
    </row>
    <row r="55" spans="1:4">
      <c r="A55" s="11"/>
      <c r="B55" s="35"/>
      <c r="C55" s="11"/>
      <c r="D55" s="11"/>
    </row>
    <row r="56" spans="1:4">
      <c r="A56" s="11"/>
      <c r="B56" s="35"/>
      <c r="C56" s="11"/>
      <c r="D56" s="11"/>
    </row>
    <row r="57" spans="1:4">
      <c r="A57" s="11"/>
      <c r="B57" s="35"/>
      <c r="C57" s="11"/>
      <c r="D57" s="11"/>
    </row>
    <row r="58" spans="1:4">
      <c r="A58" s="11"/>
      <c r="B58" s="35"/>
      <c r="C58" s="11"/>
      <c r="D58" s="11"/>
    </row>
    <row r="59" spans="1:4">
      <c r="A59" s="11"/>
      <c r="B59" s="35"/>
      <c r="C59" s="11"/>
      <c r="D59" s="11"/>
    </row>
    <row r="60" spans="1:4">
      <c r="A60" s="11"/>
      <c r="B60" s="35"/>
      <c r="C60" s="11"/>
      <c r="D60" s="11"/>
    </row>
    <row r="61" spans="1:4">
      <c r="A61" s="11"/>
      <c r="B61" s="35"/>
      <c r="C61" s="11"/>
      <c r="D61" s="11"/>
    </row>
    <row r="62" spans="1:4">
      <c r="A62" s="11"/>
      <c r="B62" s="35"/>
      <c r="C62" s="11"/>
      <c r="D62" s="11"/>
    </row>
    <row r="63" spans="1:4">
      <c r="A63" s="11"/>
      <c r="B63" s="35"/>
      <c r="C63" s="11"/>
      <c r="D63" s="11"/>
    </row>
    <row r="64" spans="1:4">
      <c r="A64" s="11"/>
      <c r="B64" s="35"/>
      <c r="C64" s="11"/>
      <c r="D64" s="11"/>
    </row>
    <row r="65" spans="1:4">
      <c r="A65" s="11"/>
      <c r="B65" s="35"/>
      <c r="C65" s="11"/>
      <c r="D65" s="11"/>
    </row>
    <row r="66" spans="1:4">
      <c r="A66" s="11"/>
      <c r="B66" s="35"/>
      <c r="C66" s="11"/>
      <c r="D66" s="11"/>
    </row>
    <row r="67" spans="1:4">
      <c r="A67" s="11"/>
      <c r="B67" s="35"/>
      <c r="C67" s="11"/>
      <c r="D67" s="11"/>
    </row>
    <row r="68" spans="1:4">
      <c r="A68" s="11"/>
      <c r="B68" s="35"/>
      <c r="C68" s="11"/>
      <c r="D68" s="11"/>
    </row>
  </sheetData>
  <sortState ref="A2:E21">
    <sortCondition ref="A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DC74-82FB-4309-8E4C-8B4CE7F98701}">
  <dimension ref="A1:AP73"/>
  <sheetViews>
    <sheetView zoomScale="85" zoomScaleNormal="85" workbookViewId="0">
      <selection activeCell="I2" sqref="I2:I21"/>
    </sheetView>
  </sheetViews>
  <sheetFormatPr defaultRowHeight="15"/>
  <cols>
    <col min="1" max="1" width="5.85546875" customWidth="1"/>
    <col min="2" max="2" width="14.5703125" customWidth="1"/>
    <col min="3" max="3" width="25" customWidth="1"/>
    <col min="4" max="4" width="23" customWidth="1"/>
    <col min="7" max="7" width="22.42578125" customWidth="1"/>
    <col min="15" max="15" width="25.42578125" style="26" customWidth="1" collapsed="1"/>
    <col min="16" max="16" width="25.42578125" style="26" customWidth="1"/>
  </cols>
  <sheetData>
    <row r="1" spans="1:42" ht="95.25" customHeight="1">
      <c r="A1" s="23" t="s">
        <v>96</v>
      </c>
      <c r="B1" s="12" t="s">
        <v>81</v>
      </c>
      <c r="C1" s="22" t="s">
        <v>31</v>
      </c>
      <c r="D1" s="25" t="s">
        <v>10</v>
      </c>
      <c r="E1" s="19" t="s">
        <v>139</v>
      </c>
      <c r="G1" s="25" t="s">
        <v>132</v>
      </c>
      <c r="H1" s="24" t="s">
        <v>134</v>
      </c>
      <c r="I1" t="s">
        <v>128</v>
      </c>
      <c r="O1"/>
      <c r="P1"/>
    </row>
    <row r="2" spans="1:42" ht="30">
      <c r="A2" s="11">
        <v>2</v>
      </c>
      <c r="B2" s="35" t="s">
        <v>82</v>
      </c>
      <c r="C2" s="11" t="s">
        <v>97</v>
      </c>
      <c r="D2" s="28">
        <v>6.5140227543888391E-3</v>
      </c>
      <c r="E2">
        <v>2</v>
      </c>
      <c r="G2">
        <v>1</v>
      </c>
      <c r="H2" s="28">
        <f t="shared" ref="H2:H21" si="0">G2*4</f>
        <v>4</v>
      </c>
      <c r="I2" s="28">
        <f t="shared" ref="I2:I21" si="1">(E2+H2)/2</f>
        <v>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</row>
    <row r="3" spans="1:42" ht="30">
      <c r="A3" s="11">
        <v>6</v>
      </c>
      <c r="B3" s="35" t="s">
        <v>83</v>
      </c>
      <c r="C3" s="11" t="s">
        <v>98</v>
      </c>
      <c r="D3" s="28">
        <v>2.1716050574268893E-2</v>
      </c>
      <c r="E3">
        <v>1.5</v>
      </c>
      <c r="G3">
        <v>1</v>
      </c>
      <c r="H3" s="28">
        <f t="shared" si="0"/>
        <v>4</v>
      </c>
      <c r="I3" s="28">
        <f t="shared" si="1"/>
        <v>2.75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</row>
    <row r="4" spans="1:42">
      <c r="A4" s="11">
        <v>9</v>
      </c>
      <c r="B4" s="36" t="s">
        <v>84</v>
      </c>
      <c r="C4" s="11" t="s">
        <v>99</v>
      </c>
      <c r="D4" s="28">
        <v>9.4293949893594438E-4</v>
      </c>
      <c r="E4">
        <v>2</v>
      </c>
      <c r="G4">
        <v>1</v>
      </c>
      <c r="H4" s="28">
        <f t="shared" si="0"/>
        <v>4</v>
      </c>
      <c r="I4" s="28">
        <f t="shared" si="1"/>
        <v>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</row>
    <row r="5" spans="1:42" ht="30">
      <c r="A5" s="11">
        <v>29</v>
      </c>
      <c r="B5" s="35" t="s">
        <v>149</v>
      </c>
      <c r="C5" s="11" t="s">
        <v>150</v>
      </c>
      <c r="D5" s="45">
        <v>2.5667168127081E-6</v>
      </c>
      <c r="E5">
        <v>2</v>
      </c>
      <c r="G5">
        <v>1</v>
      </c>
      <c r="H5" s="28">
        <f t="shared" si="0"/>
        <v>4</v>
      </c>
      <c r="I5" s="28">
        <f t="shared" si="1"/>
        <v>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</row>
    <row r="6" spans="1:42" ht="30">
      <c r="A6" s="11">
        <v>35</v>
      </c>
      <c r="B6" s="35" t="s">
        <v>152</v>
      </c>
      <c r="C6" s="11" t="s">
        <v>153</v>
      </c>
      <c r="D6" s="45">
        <v>0</v>
      </c>
      <c r="E6">
        <v>4</v>
      </c>
      <c r="G6">
        <v>1</v>
      </c>
      <c r="H6" s="28">
        <f t="shared" si="0"/>
        <v>4</v>
      </c>
      <c r="I6" s="28">
        <f t="shared" si="1"/>
        <v>4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</row>
    <row r="7" spans="1:42" ht="30">
      <c r="A7" s="11">
        <v>38</v>
      </c>
      <c r="B7" s="35" t="s">
        <v>85</v>
      </c>
      <c r="C7" s="11" t="s">
        <v>100</v>
      </c>
      <c r="D7" s="28">
        <v>2.7012946919559303E-2</v>
      </c>
      <c r="E7">
        <v>1.5</v>
      </c>
      <c r="G7">
        <v>1</v>
      </c>
      <c r="H7" s="28">
        <f t="shared" si="0"/>
        <v>4</v>
      </c>
      <c r="I7" s="28">
        <f t="shared" si="1"/>
        <v>2.75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42" ht="30">
      <c r="A8" s="11">
        <v>43</v>
      </c>
      <c r="B8" s="35" t="s">
        <v>86</v>
      </c>
      <c r="C8" s="11" t="s">
        <v>101</v>
      </c>
      <c r="D8" s="28">
        <v>0</v>
      </c>
      <c r="E8">
        <v>4</v>
      </c>
      <c r="G8">
        <v>1</v>
      </c>
      <c r="H8" s="28">
        <f t="shared" si="0"/>
        <v>4</v>
      </c>
      <c r="I8" s="28">
        <f t="shared" si="1"/>
        <v>4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</row>
    <row r="9" spans="1:42" ht="30">
      <c r="A9" s="11">
        <v>50</v>
      </c>
      <c r="B9" s="35" t="s">
        <v>87</v>
      </c>
      <c r="C9" s="11" t="s">
        <v>119</v>
      </c>
      <c r="D9" s="28">
        <v>0.10871885672858961</v>
      </c>
      <c r="E9">
        <v>1</v>
      </c>
      <c r="G9">
        <v>1</v>
      </c>
      <c r="H9" s="28">
        <f t="shared" si="0"/>
        <v>4</v>
      </c>
      <c r="I9" s="28">
        <f t="shared" si="1"/>
        <v>2.5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</row>
    <row r="10" spans="1:42">
      <c r="A10" s="11">
        <v>51</v>
      </c>
      <c r="B10" s="35" t="s">
        <v>155</v>
      </c>
      <c r="C10" s="11" t="s">
        <v>156</v>
      </c>
      <c r="D10" s="45">
        <v>0</v>
      </c>
      <c r="E10">
        <v>4</v>
      </c>
      <c r="G10">
        <v>0</v>
      </c>
      <c r="H10" s="28">
        <f t="shared" si="0"/>
        <v>0</v>
      </c>
      <c r="I10" s="28">
        <f t="shared" si="1"/>
        <v>2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2">
      <c r="A11" s="11">
        <v>53</v>
      </c>
      <c r="B11" s="35" t="s">
        <v>88</v>
      </c>
      <c r="C11" s="11" t="s">
        <v>120</v>
      </c>
      <c r="D11" s="28">
        <v>9.8998899953712749E-2</v>
      </c>
      <c r="E11">
        <v>1</v>
      </c>
      <c r="G11">
        <v>0</v>
      </c>
      <c r="H11" s="28">
        <f t="shared" si="0"/>
        <v>0</v>
      </c>
      <c r="I11" s="28">
        <f t="shared" si="1"/>
        <v>0.5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2" ht="45">
      <c r="A12" s="11">
        <v>54</v>
      </c>
      <c r="B12" s="35" t="s">
        <v>89</v>
      </c>
      <c r="C12" s="11" t="s">
        <v>121</v>
      </c>
      <c r="D12" s="28">
        <v>4.0451622795141891</v>
      </c>
      <c r="E12">
        <v>0</v>
      </c>
      <c r="G12">
        <v>0</v>
      </c>
      <c r="H12" s="28">
        <f t="shared" si="0"/>
        <v>0</v>
      </c>
      <c r="I12" s="28">
        <f t="shared" si="1"/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1:42" ht="30">
      <c r="A13" s="11">
        <v>55</v>
      </c>
      <c r="B13" s="35" t="s">
        <v>158</v>
      </c>
      <c r="C13" s="11" t="s">
        <v>159</v>
      </c>
      <c r="D13" s="45">
        <v>0</v>
      </c>
      <c r="E13">
        <v>4</v>
      </c>
      <c r="G13">
        <v>1</v>
      </c>
      <c r="H13" s="28">
        <f t="shared" si="0"/>
        <v>4</v>
      </c>
      <c r="I13" s="28">
        <f t="shared" si="1"/>
        <v>4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1:42" ht="30">
      <c r="A14" s="11">
        <v>58</v>
      </c>
      <c r="B14" s="35" t="s">
        <v>90</v>
      </c>
      <c r="C14" s="11" t="s">
        <v>122</v>
      </c>
      <c r="D14" s="28">
        <v>0</v>
      </c>
      <c r="E14">
        <v>4</v>
      </c>
      <c r="G14">
        <v>1</v>
      </c>
      <c r="H14" s="28">
        <f t="shared" si="0"/>
        <v>4</v>
      </c>
      <c r="I14" s="28">
        <f t="shared" si="1"/>
        <v>4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1:42" ht="30">
      <c r="A15" s="11">
        <v>62</v>
      </c>
      <c r="B15" s="35" t="s">
        <v>91</v>
      </c>
      <c r="C15" s="11" t="s">
        <v>123</v>
      </c>
      <c r="D15" s="28">
        <v>0</v>
      </c>
      <c r="E15">
        <v>4</v>
      </c>
      <c r="G15">
        <v>1</v>
      </c>
      <c r="H15" s="28">
        <f t="shared" si="0"/>
        <v>4</v>
      </c>
      <c r="I15" s="28">
        <f t="shared" si="1"/>
        <v>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2">
      <c r="A16" s="11">
        <v>65</v>
      </c>
      <c r="B16" s="35" t="s">
        <v>92</v>
      </c>
      <c r="C16" s="11" t="s">
        <v>124</v>
      </c>
      <c r="D16" s="28">
        <v>0</v>
      </c>
      <c r="E16">
        <v>4</v>
      </c>
      <c r="G16">
        <v>1</v>
      </c>
      <c r="H16" s="28">
        <f t="shared" si="0"/>
        <v>4</v>
      </c>
      <c r="I16" s="28">
        <f t="shared" si="1"/>
        <v>4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1:42" ht="30">
      <c r="A17" s="11">
        <v>67</v>
      </c>
      <c r="B17" s="35" t="s">
        <v>93</v>
      </c>
      <c r="C17" s="11" t="s">
        <v>125</v>
      </c>
      <c r="D17" s="28">
        <v>0</v>
      </c>
      <c r="E17">
        <v>4</v>
      </c>
      <c r="G17" s="44">
        <v>1</v>
      </c>
      <c r="H17" s="28">
        <f t="shared" si="0"/>
        <v>4</v>
      </c>
      <c r="I17" s="28">
        <f t="shared" si="1"/>
        <v>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1:42">
      <c r="A18" s="11">
        <v>69</v>
      </c>
      <c r="B18" s="35" t="s">
        <v>94</v>
      </c>
      <c r="C18" s="11" t="s">
        <v>126</v>
      </c>
      <c r="D18" s="28">
        <v>0</v>
      </c>
      <c r="E18">
        <v>4</v>
      </c>
      <c r="G18" s="45">
        <v>1</v>
      </c>
      <c r="H18" s="28">
        <f t="shared" si="0"/>
        <v>4</v>
      </c>
      <c r="I18" s="28">
        <f t="shared" si="1"/>
        <v>4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1:42" ht="30">
      <c r="A19" s="11">
        <v>70</v>
      </c>
      <c r="B19" s="35" t="s">
        <v>160</v>
      </c>
      <c r="C19" s="11" t="s">
        <v>161</v>
      </c>
      <c r="D19" s="45">
        <v>0</v>
      </c>
      <c r="E19">
        <v>4</v>
      </c>
      <c r="G19" s="45">
        <v>0</v>
      </c>
      <c r="H19" s="28">
        <f t="shared" si="0"/>
        <v>0</v>
      </c>
      <c r="I19" s="28">
        <f t="shared" si="1"/>
        <v>2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:42" ht="30">
      <c r="A20" s="11">
        <v>71</v>
      </c>
      <c r="B20" s="35" t="s">
        <v>95</v>
      </c>
      <c r="C20" s="11" t="s">
        <v>127</v>
      </c>
      <c r="D20" s="28">
        <v>1.6370239408455101E-2</v>
      </c>
      <c r="E20">
        <v>1.5</v>
      </c>
      <c r="G20" s="45">
        <v>1</v>
      </c>
      <c r="H20" s="28">
        <f t="shared" si="0"/>
        <v>4</v>
      </c>
      <c r="I20" s="28">
        <f t="shared" si="1"/>
        <v>2.75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1:42">
      <c r="A21" s="11">
        <v>72</v>
      </c>
      <c r="B21" s="35">
        <v>2331</v>
      </c>
      <c r="C21" s="11" t="s">
        <v>129</v>
      </c>
      <c r="D21" s="28">
        <v>1.1549695677487493E-3</v>
      </c>
      <c r="E21">
        <v>2</v>
      </c>
      <c r="G21" s="44">
        <v>1</v>
      </c>
      <c r="H21" s="28">
        <f t="shared" si="0"/>
        <v>4</v>
      </c>
      <c r="I21" s="28">
        <f t="shared" si="1"/>
        <v>3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1:42">
      <c r="A22" s="11"/>
      <c r="B22" s="35"/>
      <c r="C22" s="11"/>
      <c r="D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1:42">
      <c r="A23" s="11"/>
      <c r="B23" s="35"/>
      <c r="C23" s="11"/>
      <c r="D23" s="28"/>
      <c r="G23" s="11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1:42">
      <c r="A24" s="11"/>
      <c r="B24" s="35"/>
      <c r="C24" s="11"/>
      <c r="D24" s="28"/>
      <c r="G24" s="11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</row>
    <row r="25" spans="1:42">
      <c r="A25" s="11"/>
      <c r="B25" s="35"/>
      <c r="C25" s="11"/>
      <c r="D25" s="28"/>
      <c r="G25" s="1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</row>
    <row r="26" spans="1:42">
      <c r="A26" s="11"/>
      <c r="B26" s="35"/>
      <c r="C26" s="11"/>
      <c r="D26" s="28"/>
      <c r="G26" s="11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</row>
    <row r="27" spans="1:42">
      <c r="A27" s="11"/>
      <c r="B27" s="35"/>
      <c r="C27" s="11"/>
      <c r="D27" s="28"/>
      <c r="G27" s="11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</row>
    <row r="28" spans="1:42">
      <c r="A28" s="11"/>
      <c r="B28" s="35"/>
      <c r="C28" s="11"/>
      <c r="D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</row>
    <row r="29" spans="1:42">
      <c r="A29" s="11"/>
      <c r="B29" s="35"/>
      <c r="C29" s="11"/>
      <c r="D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</row>
    <row r="30" spans="1:42">
      <c r="A30" s="11"/>
      <c r="B30" s="35"/>
      <c r="C30" s="11"/>
      <c r="D30" s="28"/>
      <c r="G30" s="11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</row>
    <row r="31" spans="1:42">
      <c r="A31" s="11"/>
      <c r="B31" s="35"/>
      <c r="C31" s="11"/>
      <c r="D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</row>
    <row r="32" spans="1:42">
      <c r="A32" s="11"/>
      <c r="B32" s="35"/>
      <c r="C32" s="11"/>
      <c r="D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</row>
    <row r="33" spans="1:42">
      <c r="A33" s="11"/>
      <c r="B33" s="35"/>
      <c r="C33" s="11"/>
      <c r="D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</row>
    <row r="34" spans="1:42">
      <c r="A34" s="11"/>
      <c r="B34" s="35"/>
      <c r="C34" s="11"/>
      <c r="D34" s="28"/>
      <c r="G34" s="11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1:42">
      <c r="A35" s="11"/>
      <c r="B35" s="35"/>
      <c r="C35" s="11"/>
      <c r="D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spans="1:42">
      <c r="A36" s="11"/>
      <c r="B36" s="35"/>
      <c r="C36" s="11"/>
      <c r="D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spans="1:42">
      <c r="A37" s="11"/>
      <c r="B37" s="35"/>
      <c r="C37" s="11"/>
      <c r="D37" s="28"/>
      <c r="G37" s="11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spans="1:42">
      <c r="A38" s="11"/>
      <c r="B38" s="35"/>
      <c r="C38" s="11"/>
      <c r="D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spans="1:42">
      <c r="A39" s="11"/>
      <c r="B39" s="35"/>
      <c r="C39" s="11"/>
      <c r="D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spans="1:42">
      <c r="A40" s="11"/>
      <c r="B40" s="35"/>
      <c r="C40" s="11"/>
      <c r="D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2">
      <c r="A41" s="11"/>
      <c r="B41" s="35"/>
      <c r="C41" s="11"/>
      <c r="D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2">
      <c r="A42" s="11"/>
      <c r="B42" s="35"/>
      <c r="C42" s="11"/>
      <c r="D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2">
      <c r="A43" s="11"/>
      <c r="B43" s="35"/>
      <c r="C43" s="11"/>
      <c r="D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2">
      <c r="A44" s="11"/>
      <c r="B44" s="35"/>
      <c r="C44" s="11"/>
      <c r="D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2">
      <c r="A45" s="11"/>
      <c r="B45" s="35"/>
      <c r="C45" s="11"/>
      <c r="D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</row>
    <row r="46" spans="1:42">
      <c r="A46" s="11"/>
      <c r="B46" s="35"/>
      <c r="C46" s="11"/>
      <c r="D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</row>
    <row r="47" spans="1:42">
      <c r="A47" s="11"/>
      <c r="B47" s="35"/>
      <c r="C47" s="11"/>
      <c r="D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</row>
    <row r="48" spans="1:42">
      <c r="A48" s="11"/>
      <c r="B48" s="35"/>
      <c r="C48" s="11"/>
      <c r="D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</row>
    <row r="49" spans="1:42">
      <c r="A49" s="11"/>
      <c r="B49" s="35"/>
      <c r="C49" s="11"/>
      <c r="D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</row>
    <row r="50" spans="1:42">
      <c r="A50" s="11"/>
      <c r="B50" s="35"/>
      <c r="C50" s="11"/>
      <c r="D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</row>
    <row r="51" spans="1:42">
      <c r="A51" s="11"/>
      <c r="B51" s="35"/>
      <c r="C51" s="11"/>
      <c r="D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1:42">
      <c r="A52" s="11"/>
      <c r="B52" s="35"/>
      <c r="C52" s="11"/>
      <c r="D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2">
      <c r="A53" s="11"/>
      <c r="B53" s="35"/>
      <c r="C53" s="11"/>
      <c r="D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1:42">
      <c r="A54" s="11"/>
      <c r="B54" s="35"/>
      <c r="C54" s="11"/>
      <c r="D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1:42">
      <c r="A55" s="11"/>
      <c r="B55" s="35"/>
      <c r="C55" s="11"/>
      <c r="D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</row>
    <row r="56" spans="1:42">
      <c r="A56" s="11"/>
      <c r="B56" s="35"/>
      <c r="C56" s="11"/>
      <c r="D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</row>
    <row r="57" spans="1:42">
      <c r="A57" s="11"/>
      <c r="B57" s="35"/>
      <c r="C57" s="11"/>
      <c r="D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</row>
    <row r="58" spans="1:42">
      <c r="A58" s="11"/>
      <c r="B58" s="35"/>
      <c r="C58" s="11"/>
      <c r="D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</row>
    <row r="59" spans="1:42">
      <c r="A59" s="11"/>
      <c r="B59" s="35"/>
      <c r="C59" s="11"/>
      <c r="D59" s="28"/>
      <c r="G59" s="11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</row>
    <row r="60" spans="1:42">
      <c r="A60" s="11"/>
      <c r="B60" s="35"/>
      <c r="C60" s="11"/>
      <c r="D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</row>
    <row r="61" spans="1:42">
      <c r="A61" s="11"/>
      <c r="B61" s="35"/>
      <c r="C61" s="11"/>
      <c r="D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</row>
    <row r="62" spans="1:42">
      <c r="A62" s="11"/>
      <c r="B62" s="35"/>
      <c r="C62" s="11"/>
      <c r="D62" s="28"/>
      <c r="G62" s="11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</row>
    <row r="63" spans="1:42">
      <c r="A63" s="11"/>
      <c r="B63" s="35"/>
      <c r="C63" s="11"/>
      <c r="D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</row>
    <row r="64" spans="1:42">
      <c r="A64" s="11"/>
      <c r="B64" s="35"/>
      <c r="C64" s="11"/>
      <c r="D64" s="28"/>
      <c r="G64" s="11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</row>
    <row r="65" spans="1:42">
      <c r="A65" s="11"/>
      <c r="B65" s="35"/>
      <c r="C65" s="11"/>
      <c r="D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</row>
    <row r="66" spans="1:42">
      <c r="A66" s="11"/>
      <c r="B66" s="35"/>
      <c r="C66" s="11"/>
      <c r="D66" s="28"/>
      <c r="G66" s="11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7" spans="1:42">
      <c r="A67" s="11"/>
      <c r="B67" s="35"/>
      <c r="C67" s="11"/>
      <c r="D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</row>
    <row r="68" spans="1:42">
      <c r="A68" s="11"/>
      <c r="B68" s="35"/>
      <c r="C68" s="11"/>
      <c r="D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</row>
    <row r="69" spans="1:42">
      <c r="A69" s="28"/>
      <c r="B69" s="28"/>
      <c r="C69" s="28"/>
      <c r="D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</row>
    <row r="70" spans="1:42">
      <c r="A70" s="28"/>
      <c r="B70" s="28"/>
      <c r="C70" s="28"/>
      <c r="D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</row>
    <row r="71" spans="1:42">
      <c r="A71" s="28"/>
      <c r="B71" s="28"/>
      <c r="C71" s="28"/>
      <c r="D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</row>
    <row r="72" spans="1:42">
      <c r="A72" s="28"/>
      <c r="B72" s="28"/>
      <c r="C72" s="28"/>
      <c r="D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</row>
    <row r="73" spans="1:42">
      <c r="A73" s="28"/>
      <c r="B73" s="28"/>
      <c r="C73" s="28"/>
      <c r="D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</row>
  </sheetData>
  <sortState ref="A2:E21">
    <sortCondition ref="A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A0AA-BD44-445E-A11C-756CCBCFAA2B}">
  <dimension ref="A1:P74"/>
  <sheetViews>
    <sheetView workbookViewId="0">
      <selection activeCell="I2" sqref="I2:I21"/>
    </sheetView>
  </sheetViews>
  <sheetFormatPr defaultRowHeight="15"/>
  <cols>
    <col min="1" max="1" width="5.85546875" customWidth="1"/>
    <col min="2" max="3" width="21" customWidth="1"/>
    <col min="4" max="4" width="24.7109375" customWidth="1"/>
    <col min="5" max="5" width="14.5703125" customWidth="1"/>
    <col min="6" max="6" width="22.42578125" customWidth="1"/>
    <col min="13" max="13" width="19.85546875" customWidth="1"/>
    <col min="14" max="14" width="18.28515625" customWidth="1"/>
  </cols>
  <sheetData>
    <row r="1" spans="1:16" ht="105">
      <c r="A1" s="23" t="s">
        <v>96</v>
      </c>
      <c r="B1" s="41" t="s">
        <v>81</v>
      </c>
      <c r="C1" s="22" t="s">
        <v>31</v>
      </c>
      <c r="D1" s="25" t="s">
        <v>118</v>
      </c>
      <c r="E1" s="11" t="s">
        <v>139</v>
      </c>
      <c r="F1" s="25" t="s">
        <v>132</v>
      </c>
      <c r="G1" s="24" t="s">
        <v>134</v>
      </c>
      <c r="I1" t="s">
        <v>128</v>
      </c>
      <c r="J1" s="28"/>
      <c r="K1" s="28"/>
      <c r="L1" s="28"/>
      <c r="M1" s="28"/>
      <c r="N1" s="28"/>
      <c r="O1" s="28"/>
      <c r="P1" s="28"/>
    </row>
    <row r="2" spans="1:16" ht="30">
      <c r="A2" s="11">
        <v>2</v>
      </c>
      <c r="B2" s="35" t="s">
        <v>82</v>
      </c>
      <c r="C2" s="11" t="s">
        <v>97</v>
      </c>
      <c r="D2" s="28">
        <v>0.29451237596609997</v>
      </c>
      <c r="E2" s="28">
        <v>2</v>
      </c>
      <c r="G2" s="28">
        <v>1</v>
      </c>
      <c r="H2" s="28">
        <f t="shared" ref="H2:H21" si="0">G2*4</f>
        <v>4</v>
      </c>
      <c r="I2" s="28">
        <f t="shared" ref="I2:I21" si="1">(E2+H2)/2</f>
        <v>3</v>
      </c>
    </row>
    <row r="3" spans="1:16" ht="30">
      <c r="A3" s="11">
        <v>6</v>
      </c>
      <c r="B3" s="35" t="s">
        <v>83</v>
      </c>
      <c r="C3" s="11" t="s">
        <v>98</v>
      </c>
      <c r="D3" s="28">
        <v>2.536354277257665</v>
      </c>
      <c r="E3" s="28">
        <v>1</v>
      </c>
      <c r="G3" s="28">
        <v>1</v>
      </c>
      <c r="H3" s="28">
        <f t="shared" si="0"/>
        <v>4</v>
      </c>
      <c r="I3" s="28">
        <f t="shared" si="1"/>
        <v>2.5</v>
      </c>
      <c r="J3" s="28"/>
      <c r="K3" s="28"/>
      <c r="L3" s="28"/>
      <c r="M3" s="28"/>
      <c r="N3" s="28"/>
      <c r="O3" s="28"/>
      <c r="P3" s="28"/>
    </row>
    <row r="4" spans="1:16" ht="30">
      <c r="A4" s="11">
        <v>9</v>
      </c>
      <c r="B4" s="36" t="s">
        <v>84</v>
      </c>
      <c r="C4" s="11" t="s">
        <v>99</v>
      </c>
      <c r="D4" s="28">
        <v>0</v>
      </c>
      <c r="E4" s="28">
        <v>4</v>
      </c>
      <c r="G4" s="28">
        <v>1</v>
      </c>
      <c r="H4" s="28">
        <f t="shared" si="0"/>
        <v>4</v>
      </c>
      <c r="I4" s="28">
        <f t="shared" si="1"/>
        <v>4</v>
      </c>
      <c r="J4" s="28"/>
      <c r="K4" s="28"/>
      <c r="L4" s="28"/>
      <c r="M4" s="28"/>
      <c r="N4" s="28"/>
      <c r="O4" s="28"/>
      <c r="P4" s="28"/>
    </row>
    <row r="5" spans="1:16" ht="30">
      <c r="A5" s="11">
        <v>29</v>
      </c>
      <c r="B5" s="35" t="s">
        <v>149</v>
      </c>
      <c r="C5" s="11" t="s">
        <v>150</v>
      </c>
      <c r="D5" s="45">
        <v>1.4259537848378336E-2</v>
      </c>
      <c r="E5" s="28">
        <v>2.5</v>
      </c>
      <c r="G5" s="28">
        <v>1</v>
      </c>
      <c r="H5" s="28">
        <f t="shared" si="0"/>
        <v>4</v>
      </c>
      <c r="I5" s="28">
        <f t="shared" si="1"/>
        <v>3.25</v>
      </c>
      <c r="J5" s="28"/>
      <c r="K5" s="28"/>
      <c r="L5" s="28"/>
      <c r="M5" s="28"/>
      <c r="N5" s="28"/>
      <c r="O5" s="28"/>
      <c r="P5" s="28"/>
    </row>
    <row r="6" spans="1:16" ht="30">
      <c r="A6" s="11">
        <v>35</v>
      </c>
      <c r="B6" s="35" t="s">
        <v>152</v>
      </c>
      <c r="C6" s="11" t="s">
        <v>153</v>
      </c>
      <c r="D6" s="45">
        <v>0</v>
      </c>
      <c r="E6" s="28">
        <v>4</v>
      </c>
      <c r="G6" s="28">
        <v>1</v>
      </c>
      <c r="H6" s="28">
        <f t="shared" si="0"/>
        <v>4</v>
      </c>
      <c r="I6" s="28">
        <f t="shared" si="1"/>
        <v>4</v>
      </c>
      <c r="J6" s="28"/>
      <c r="K6" s="28"/>
      <c r="L6" s="28"/>
      <c r="M6" s="28"/>
      <c r="N6" s="28"/>
      <c r="O6" s="28"/>
      <c r="P6" s="28"/>
    </row>
    <row r="7" spans="1:16" ht="30">
      <c r="A7" s="11">
        <v>38</v>
      </c>
      <c r="B7" s="35" t="s">
        <v>85</v>
      </c>
      <c r="C7" s="11" t="s">
        <v>100</v>
      </c>
      <c r="D7" s="28">
        <v>1.9294962085399502E-2</v>
      </c>
      <c r="E7" s="28">
        <v>2.5</v>
      </c>
      <c r="G7" s="28">
        <v>1</v>
      </c>
      <c r="H7" s="28">
        <f t="shared" si="0"/>
        <v>4</v>
      </c>
      <c r="I7" s="28">
        <f t="shared" si="1"/>
        <v>3.25</v>
      </c>
      <c r="J7" s="28"/>
      <c r="K7" s="28"/>
      <c r="L7" s="28"/>
      <c r="M7" s="28"/>
      <c r="N7" s="28"/>
      <c r="O7" s="28"/>
      <c r="P7" s="28"/>
    </row>
    <row r="8" spans="1:16" ht="45">
      <c r="A8" s="11">
        <v>43</v>
      </c>
      <c r="B8" s="35" t="s">
        <v>86</v>
      </c>
      <c r="C8" s="11" t="s">
        <v>101</v>
      </c>
      <c r="D8" s="28">
        <v>3.2940668366161149E-3</v>
      </c>
      <c r="E8" s="28">
        <v>3</v>
      </c>
      <c r="G8" s="28">
        <v>1</v>
      </c>
      <c r="H8" s="28">
        <f t="shared" si="0"/>
        <v>4</v>
      </c>
      <c r="I8" s="28">
        <f t="shared" si="1"/>
        <v>3.5</v>
      </c>
      <c r="J8" s="28"/>
      <c r="K8" s="28"/>
      <c r="L8" s="28"/>
      <c r="M8" s="28"/>
      <c r="N8" s="28"/>
      <c r="O8" s="28"/>
      <c r="P8" s="28"/>
    </row>
    <row r="9" spans="1:16" ht="30">
      <c r="A9" s="11">
        <v>50</v>
      </c>
      <c r="B9" s="35" t="s">
        <v>87</v>
      </c>
      <c r="C9" s="11" t="s">
        <v>119</v>
      </c>
      <c r="D9" s="28">
        <v>0.19462587329460068</v>
      </c>
      <c r="E9" s="28">
        <v>2</v>
      </c>
      <c r="G9" s="28">
        <v>1</v>
      </c>
      <c r="H9" s="28">
        <f t="shared" si="0"/>
        <v>4</v>
      </c>
      <c r="I9" s="28">
        <f t="shared" si="1"/>
        <v>3</v>
      </c>
      <c r="J9" s="28"/>
      <c r="K9" s="28"/>
      <c r="L9" s="28"/>
      <c r="M9" s="28"/>
      <c r="N9" s="28"/>
      <c r="O9" s="28"/>
      <c r="P9" s="28"/>
    </row>
    <row r="10" spans="1:16">
      <c r="A10" s="11">
        <v>51</v>
      </c>
      <c r="B10" s="35" t="s">
        <v>155</v>
      </c>
      <c r="C10" s="11" t="s">
        <v>156</v>
      </c>
      <c r="D10" s="45">
        <v>1.1913044660323753E-2</v>
      </c>
      <c r="E10" s="28">
        <v>2.5</v>
      </c>
      <c r="G10" s="28">
        <v>0</v>
      </c>
      <c r="H10" s="28">
        <f t="shared" si="0"/>
        <v>0</v>
      </c>
      <c r="I10" s="28">
        <f t="shared" si="1"/>
        <v>1.25</v>
      </c>
      <c r="J10" s="28"/>
      <c r="K10" s="28"/>
      <c r="L10" s="28"/>
      <c r="M10" s="28"/>
      <c r="N10" s="28"/>
      <c r="O10" s="28"/>
      <c r="P10" s="28"/>
    </row>
    <row r="11" spans="1:16">
      <c r="A11" s="11">
        <v>53</v>
      </c>
      <c r="B11" s="35" t="s">
        <v>88</v>
      </c>
      <c r="C11" s="11" t="s">
        <v>120</v>
      </c>
      <c r="D11" s="28">
        <v>0.46181933648620255</v>
      </c>
      <c r="E11" s="28">
        <v>1.5</v>
      </c>
      <c r="G11" s="28">
        <v>1</v>
      </c>
      <c r="H11" s="28">
        <f t="shared" si="0"/>
        <v>4</v>
      </c>
      <c r="I11" s="28">
        <f t="shared" si="1"/>
        <v>2.75</v>
      </c>
      <c r="J11" s="28"/>
      <c r="K11" s="28"/>
      <c r="L11" s="28"/>
      <c r="M11" s="28"/>
      <c r="N11" s="28"/>
      <c r="O11" s="28"/>
      <c r="P11" s="28"/>
    </row>
    <row r="12" spans="1:16" ht="45">
      <c r="A12" s="11">
        <v>54</v>
      </c>
      <c r="B12" s="35" t="s">
        <v>89</v>
      </c>
      <c r="C12" s="11" t="s">
        <v>121</v>
      </c>
      <c r="D12" s="28">
        <v>0</v>
      </c>
      <c r="E12" s="28">
        <v>4</v>
      </c>
      <c r="G12" s="28">
        <v>1</v>
      </c>
      <c r="H12" s="28">
        <f t="shared" si="0"/>
        <v>4</v>
      </c>
      <c r="I12" s="28">
        <f t="shared" si="1"/>
        <v>4</v>
      </c>
      <c r="J12" s="28"/>
      <c r="K12" s="28"/>
      <c r="L12" s="28"/>
      <c r="M12" s="28"/>
      <c r="N12" s="28"/>
      <c r="O12" s="28"/>
      <c r="P12" s="28"/>
    </row>
    <row r="13" spans="1:16" ht="30">
      <c r="A13" s="11">
        <v>55</v>
      </c>
      <c r="B13" s="35" t="s">
        <v>158</v>
      </c>
      <c r="C13" s="11" t="s">
        <v>159</v>
      </c>
      <c r="D13" s="45">
        <v>0</v>
      </c>
      <c r="E13" s="28">
        <v>4</v>
      </c>
      <c r="G13" s="28">
        <v>1</v>
      </c>
      <c r="H13" s="28">
        <f t="shared" si="0"/>
        <v>4</v>
      </c>
      <c r="I13" s="28">
        <f t="shared" si="1"/>
        <v>4</v>
      </c>
      <c r="J13" s="28"/>
      <c r="K13" s="28"/>
      <c r="L13" s="28"/>
      <c r="M13" s="28"/>
      <c r="N13" s="28"/>
      <c r="O13" s="28"/>
      <c r="P13" s="28"/>
    </row>
    <row r="14" spans="1:16" ht="30">
      <c r="A14" s="11">
        <v>58</v>
      </c>
      <c r="B14" s="35" t="s">
        <v>90</v>
      </c>
      <c r="C14" s="11" t="s">
        <v>122</v>
      </c>
      <c r="D14" s="28">
        <v>0</v>
      </c>
      <c r="E14" s="28">
        <v>4</v>
      </c>
      <c r="G14" s="28">
        <v>0</v>
      </c>
      <c r="H14" s="28">
        <f t="shared" si="0"/>
        <v>0</v>
      </c>
      <c r="I14" s="28">
        <f t="shared" si="1"/>
        <v>2</v>
      </c>
      <c r="J14" s="28"/>
      <c r="K14" s="28"/>
      <c r="L14" s="28"/>
      <c r="M14" s="28"/>
      <c r="N14" s="28"/>
      <c r="O14" s="28"/>
      <c r="P14" s="28"/>
    </row>
    <row r="15" spans="1:16" ht="45">
      <c r="A15" s="11">
        <v>62</v>
      </c>
      <c r="B15" s="35" t="s">
        <v>91</v>
      </c>
      <c r="C15" s="11" t="s">
        <v>123</v>
      </c>
      <c r="D15" s="28">
        <v>0.67862695259482264</v>
      </c>
      <c r="E15" s="28">
        <v>1.5</v>
      </c>
      <c r="G15" s="28">
        <v>0</v>
      </c>
      <c r="H15" s="28">
        <f t="shared" si="0"/>
        <v>0</v>
      </c>
      <c r="I15" s="28">
        <f t="shared" si="1"/>
        <v>0.75</v>
      </c>
      <c r="J15" s="28"/>
      <c r="K15" s="28"/>
      <c r="L15" s="28"/>
      <c r="M15" s="28"/>
      <c r="N15" s="28"/>
      <c r="O15" s="28"/>
      <c r="P15" s="28"/>
    </row>
    <row r="16" spans="1:16" ht="30">
      <c r="A16" s="11">
        <v>65</v>
      </c>
      <c r="B16" s="35" t="s">
        <v>92</v>
      </c>
      <c r="C16" s="11" t="s">
        <v>124</v>
      </c>
      <c r="D16" s="28">
        <v>0.53314268205494841</v>
      </c>
      <c r="E16" s="28">
        <v>1.5</v>
      </c>
      <c r="F16" s="11"/>
      <c r="G16" s="28">
        <v>0</v>
      </c>
      <c r="H16" s="28">
        <f t="shared" si="0"/>
        <v>0</v>
      </c>
      <c r="I16" s="28">
        <f t="shared" si="1"/>
        <v>0.75</v>
      </c>
      <c r="J16" s="28"/>
      <c r="K16" s="28"/>
      <c r="L16" s="28"/>
      <c r="M16" s="28"/>
      <c r="N16" s="28"/>
      <c r="O16" s="28"/>
      <c r="P16" s="28"/>
    </row>
    <row r="17" spans="1:16" ht="30">
      <c r="A17" s="11">
        <v>67</v>
      </c>
      <c r="B17" s="35" t="s">
        <v>93</v>
      </c>
      <c r="C17" s="11" t="s">
        <v>125</v>
      </c>
      <c r="D17" s="28">
        <v>7.4366467483752778</v>
      </c>
      <c r="E17" s="28">
        <v>0</v>
      </c>
      <c r="F17" s="11"/>
      <c r="G17" s="28">
        <v>1</v>
      </c>
      <c r="H17" s="28">
        <f t="shared" si="0"/>
        <v>4</v>
      </c>
      <c r="I17" s="28">
        <f t="shared" si="1"/>
        <v>2</v>
      </c>
      <c r="J17" s="28"/>
      <c r="K17" s="28"/>
      <c r="L17" s="28"/>
      <c r="M17" s="28"/>
      <c r="N17" s="28"/>
      <c r="O17" s="28"/>
      <c r="P17" s="28"/>
    </row>
    <row r="18" spans="1:16" ht="30">
      <c r="A18" s="11">
        <v>69</v>
      </c>
      <c r="B18" s="35" t="s">
        <v>94</v>
      </c>
      <c r="C18" s="11" t="s">
        <v>126</v>
      </c>
      <c r="D18" s="28">
        <v>1.9891709861665951E-2</v>
      </c>
      <c r="E18" s="28">
        <v>2.5</v>
      </c>
      <c r="G18" s="28">
        <v>1</v>
      </c>
      <c r="H18" s="28">
        <f t="shared" si="0"/>
        <v>4</v>
      </c>
      <c r="I18" s="28">
        <f t="shared" si="1"/>
        <v>3.25</v>
      </c>
      <c r="J18" s="28"/>
      <c r="K18" s="28"/>
      <c r="L18" s="28"/>
      <c r="M18" s="28"/>
      <c r="N18" s="28"/>
      <c r="O18" s="28"/>
      <c r="P18" s="28"/>
    </row>
    <row r="19" spans="1:16" ht="45">
      <c r="A19" s="11">
        <v>70</v>
      </c>
      <c r="B19" s="35" t="s">
        <v>160</v>
      </c>
      <c r="C19" s="11" t="s">
        <v>161</v>
      </c>
      <c r="D19" s="45">
        <v>0</v>
      </c>
      <c r="E19" s="28">
        <v>4</v>
      </c>
      <c r="G19" s="28">
        <v>1</v>
      </c>
      <c r="H19" s="28">
        <f t="shared" si="0"/>
        <v>4</v>
      </c>
      <c r="I19" s="28">
        <f t="shared" si="1"/>
        <v>4</v>
      </c>
      <c r="J19" s="28"/>
      <c r="K19" s="28"/>
      <c r="L19" s="28"/>
      <c r="M19" s="28"/>
      <c r="N19" s="28"/>
      <c r="O19" s="28"/>
      <c r="P19" s="28"/>
    </row>
    <row r="20" spans="1:16" ht="45">
      <c r="A20" s="11">
        <v>71</v>
      </c>
      <c r="B20" s="35" t="s">
        <v>95</v>
      </c>
      <c r="C20" s="11" t="s">
        <v>127</v>
      </c>
      <c r="D20" s="28">
        <v>0.1435544071202986</v>
      </c>
      <c r="E20" s="28">
        <v>2</v>
      </c>
      <c r="F20" s="11"/>
      <c r="G20" s="28">
        <v>1</v>
      </c>
      <c r="H20" s="28">
        <f t="shared" si="0"/>
        <v>4</v>
      </c>
      <c r="I20" s="28">
        <f t="shared" si="1"/>
        <v>3</v>
      </c>
      <c r="J20" s="28"/>
      <c r="K20" s="28"/>
      <c r="L20" s="28"/>
      <c r="M20" s="28"/>
      <c r="N20" s="28"/>
      <c r="O20" s="28"/>
      <c r="P20" s="28"/>
    </row>
    <row r="21" spans="1:16">
      <c r="A21" s="11">
        <v>72</v>
      </c>
      <c r="B21" s="35">
        <v>2331</v>
      </c>
      <c r="C21" s="11" t="s">
        <v>129</v>
      </c>
      <c r="D21" s="28">
        <v>0.31317628180826584</v>
      </c>
      <c r="E21" s="28">
        <v>2</v>
      </c>
      <c r="G21" s="28">
        <v>1</v>
      </c>
      <c r="H21" s="28">
        <f t="shared" si="0"/>
        <v>4</v>
      </c>
      <c r="I21" s="28">
        <f t="shared" si="1"/>
        <v>3</v>
      </c>
      <c r="J21" s="28"/>
      <c r="K21" s="28"/>
      <c r="L21" s="28"/>
      <c r="M21" s="28"/>
      <c r="N21" s="28"/>
      <c r="O21" s="28"/>
      <c r="P21" s="28"/>
    </row>
    <row r="22" spans="1:16">
      <c r="A22" s="11"/>
      <c r="B22" s="35"/>
      <c r="C22" s="11"/>
      <c r="D22" s="28"/>
      <c r="E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>
      <c r="A23" s="11"/>
      <c r="B23" s="35"/>
      <c r="C23" s="11"/>
      <c r="D23" s="28"/>
      <c r="E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>
      <c r="A24" s="11"/>
      <c r="B24" s="35"/>
      <c r="C24" s="11"/>
      <c r="D24" s="28"/>
      <c r="E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>
      <c r="A25" s="11"/>
      <c r="B25" s="35"/>
      <c r="C25" s="11"/>
      <c r="D25" s="28"/>
      <c r="E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>
      <c r="A26" s="11"/>
      <c r="B26" s="35"/>
      <c r="C26" s="11"/>
      <c r="D26" s="28"/>
      <c r="E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>
      <c r="A27" s="11"/>
      <c r="B27" s="35"/>
      <c r="C27" s="11"/>
      <c r="D27" s="28"/>
      <c r="E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>
      <c r="A28" s="11"/>
      <c r="B28" s="35"/>
      <c r="C28" s="11"/>
      <c r="D28" s="28"/>
      <c r="E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>
      <c r="A29" s="11"/>
      <c r="B29" s="35"/>
      <c r="C29" s="11"/>
      <c r="D29" s="28"/>
      <c r="E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>
      <c r="A30" s="11"/>
      <c r="B30" s="35"/>
      <c r="C30" s="11"/>
      <c r="D30" s="28"/>
      <c r="E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>
      <c r="A31" s="11"/>
      <c r="B31" s="35"/>
      <c r="C31" s="11"/>
      <c r="D31" s="28"/>
      <c r="E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>
      <c r="A32" s="11"/>
      <c r="B32" s="35"/>
      <c r="C32" s="11"/>
      <c r="D32" s="28"/>
      <c r="E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>
      <c r="A33" s="11"/>
      <c r="B33" s="35"/>
      <c r="C33" s="11"/>
      <c r="D33" s="28"/>
      <c r="E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>
      <c r="A34" s="11"/>
      <c r="B34" s="35"/>
      <c r="C34" s="11"/>
      <c r="D34" s="28"/>
      <c r="E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>
      <c r="A35" s="11"/>
      <c r="B35" s="35"/>
      <c r="C35" s="11"/>
      <c r="D35" s="28"/>
      <c r="E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>
      <c r="A36" s="11"/>
      <c r="B36" s="35"/>
      <c r="C36" s="11"/>
      <c r="D36" s="28"/>
      <c r="E36" s="28"/>
      <c r="F36" s="11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>
      <c r="A37" s="11"/>
      <c r="B37" s="35"/>
      <c r="C37" s="11"/>
      <c r="D37" s="28"/>
      <c r="E37" s="28"/>
      <c r="F37" s="11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>
      <c r="A38" s="11"/>
      <c r="B38" s="35"/>
      <c r="C38" s="11"/>
      <c r="D38" s="28"/>
      <c r="E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>
      <c r="A39" s="11"/>
      <c r="B39" s="35"/>
      <c r="C39" s="11"/>
      <c r="D39" s="28"/>
      <c r="E39" s="28"/>
      <c r="F39" s="11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>
      <c r="A40" s="11"/>
      <c r="B40" s="35"/>
      <c r="C40" s="11"/>
      <c r="D40" s="28"/>
      <c r="E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>
      <c r="A41" s="11"/>
      <c r="B41" s="35"/>
      <c r="C41" s="11"/>
      <c r="D41" s="28"/>
      <c r="E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>
      <c r="A42" s="11"/>
      <c r="B42" s="35"/>
      <c r="C42" s="11"/>
      <c r="D42" s="28"/>
      <c r="E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>
      <c r="A43" s="11"/>
      <c r="B43" s="35"/>
      <c r="C43" s="11"/>
      <c r="D43" s="28"/>
      <c r="E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>
      <c r="A44" s="11"/>
      <c r="B44" s="35"/>
      <c r="C44" s="11"/>
      <c r="D44" s="28"/>
      <c r="E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>
      <c r="A45" s="11"/>
      <c r="B45" s="35"/>
      <c r="C45" s="11"/>
      <c r="D45" s="28"/>
      <c r="E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>
      <c r="A46" s="11"/>
      <c r="B46" s="35"/>
      <c r="C46" s="11"/>
      <c r="D46" s="28"/>
      <c r="E46" s="28"/>
      <c r="F46" s="11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>
      <c r="A47" s="11"/>
      <c r="B47" s="35"/>
      <c r="C47" s="11"/>
      <c r="D47" s="28"/>
      <c r="E47" s="28"/>
      <c r="F47" s="3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>
      <c r="A48" s="11"/>
      <c r="B48" s="35"/>
      <c r="C48" s="11"/>
      <c r="D48" s="28"/>
      <c r="E48" s="28"/>
      <c r="F48" s="11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>
      <c r="A49" s="11"/>
      <c r="B49" s="35"/>
      <c r="C49" s="11"/>
      <c r="D49" s="28"/>
      <c r="E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>
      <c r="A50" s="11"/>
      <c r="B50" s="35"/>
      <c r="C50" s="11"/>
      <c r="D50" s="28"/>
      <c r="E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>
      <c r="A51" s="11"/>
      <c r="B51" s="35"/>
      <c r="C51" s="11"/>
      <c r="D51" s="28"/>
      <c r="E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>
      <c r="A52" s="11"/>
      <c r="B52" s="35"/>
      <c r="C52" s="11"/>
      <c r="D52" s="28"/>
      <c r="E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>
      <c r="A53" s="11"/>
      <c r="B53" s="35"/>
      <c r="C53" s="11"/>
      <c r="D53" s="28"/>
      <c r="E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>
      <c r="A54" s="11"/>
      <c r="B54" s="35"/>
      <c r="C54" s="11"/>
      <c r="D54" s="28"/>
      <c r="E54" s="28"/>
      <c r="F54" s="11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>
      <c r="A55" s="11"/>
      <c r="B55" s="35"/>
      <c r="C55" s="11"/>
      <c r="D55" s="28"/>
      <c r="E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>
      <c r="A56" s="11"/>
      <c r="B56" s="35"/>
      <c r="C56" s="11"/>
      <c r="D56" s="28"/>
      <c r="E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>
      <c r="A57" s="11"/>
      <c r="B57" s="35"/>
      <c r="C57" s="11"/>
      <c r="D57" s="28"/>
      <c r="E57" s="28"/>
      <c r="F57" s="11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>
      <c r="A58" s="11"/>
      <c r="B58" s="35"/>
      <c r="C58" s="11"/>
      <c r="D58" s="28"/>
      <c r="E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>
      <c r="A59" s="11"/>
      <c r="B59" s="35"/>
      <c r="C59" s="11"/>
      <c r="D59" s="28"/>
      <c r="E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>
      <c r="A60" s="11"/>
      <c r="B60" s="35"/>
      <c r="C60" s="11"/>
      <c r="D60" s="28"/>
      <c r="E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>
      <c r="A61" s="11"/>
      <c r="B61" s="35"/>
      <c r="C61" s="11"/>
      <c r="D61" s="28"/>
      <c r="E61" s="28"/>
      <c r="F61" s="11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>
      <c r="A62" s="11"/>
      <c r="B62" s="35"/>
      <c r="C62" s="11"/>
      <c r="D62" s="28"/>
      <c r="E62" s="28"/>
      <c r="F62" s="11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>
      <c r="A63" s="11"/>
      <c r="B63" s="35"/>
      <c r="C63" s="11"/>
      <c r="D63" s="28"/>
      <c r="E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>
      <c r="A64" s="11"/>
      <c r="B64" s="35"/>
      <c r="C64" s="11"/>
      <c r="D64" s="28"/>
      <c r="E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>
      <c r="A65" s="11"/>
      <c r="B65" s="35"/>
      <c r="C65" s="11"/>
      <c r="D65" s="28"/>
      <c r="E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>
      <c r="A66" s="11"/>
      <c r="B66" s="35"/>
      <c r="C66" s="11"/>
      <c r="D66" s="28"/>
      <c r="E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>
      <c r="A67" s="11"/>
      <c r="B67" s="35"/>
      <c r="C67" s="11"/>
      <c r="D67" s="28"/>
      <c r="E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>
      <c r="A68" s="11"/>
      <c r="B68" s="35"/>
      <c r="C68" s="11"/>
      <c r="D68" s="28"/>
      <c r="E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>
      <c r="A74" s="28"/>
      <c r="B74" s="28"/>
      <c r="C74" s="28"/>
      <c r="D74" s="28"/>
      <c r="E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D88B-D11B-40D8-A47F-21B9F3777FF7}">
  <dimension ref="A1:V72"/>
  <sheetViews>
    <sheetView topLeftCell="A2" workbookViewId="0">
      <selection activeCell="E2" sqref="E2:E21"/>
    </sheetView>
  </sheetViews>
  <sheetFormatPr defaultRowHeight="15"/>
  <cols>
    <col min="1" max="1" width="5.85546875" customWidth="1"/>
    <col min="2" max="3" width="21" customWidth="1"/>
    <col min="4" max="4" width="25.7109375" customWidth="1"/>
    <col min="9" max="9" width="11.5703125" bestFit="1" customWidth="1"/>
    <col min="10" max="10" width="9.140625" customWidth="1"/>
    <col min="13" max="13" width="16" customWidth="1"/>
    <col min="14" max="14" width="17.85546875" customWidth="1"/>
  </cols>
  <sheetData>
    <row r="1" spans="1:22" ht="75">
      <c r="A1" s="23" t="s">
        <v>96</v>
      </c>
      <c r="B1" s="12" t="s">
        <v>81</v>
      </c>
      <c r="C1" s="22" t="s">
        <v>31</v>
      </c>
      <c r="D1" s="25" t="s">
        <v>25</v>
      </c>
      <c r="E1" s="19" t="s">
        <v>133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30">
      <c r="A2">
        <v>2</v>
      </c>
      <c r="B2" s="9" t="s">
        <v>82</v>
      </c>
      <c r="C2" s="11" t="s">
        <v>97</v>
      </c>
      <c r="D2">
        <v>3.2502400437698989E-2</v>
      </c>
      <c r="E2">
        <v>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30">
      <c r="A3">
        <v>6</v>
      </c>
      <c r="B3" s="9" t="s">
        <v>83</v>
      </c>
      <c r="C3" s="11" t="s">
        <v>98</v>
      </c>
      <c r="D3">
        <v>1.1471972889789703</v>
      </c>
      <c r="E3">
        <v>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30">
      <c r="A4">
        <v>9</v>
      </c>
      <c r="B4" s="10" t="s">
        <v>84</v>
      </c>
      <c r="C4" s="11" t="s">
        <v>99</v>
      </c>
      <c r="D4">
        <v>0.27761738180686535</v>
      </c>
      <c r="E4">
        <v>2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>
      <c r="A5" s="28">
        <v>29</v>
      </c>
      <c r="B5" s="28" t="s">
        <v>149</v>
      </c>
      <c r="C5" s="28" t="s">
        <v>150</v>
      </c>
      <c r="D5" s="44">
        <v>0</v>
      </c>
      <c r="E5">
        <v>4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>
      <c r="A6" s="28">
        <v>35</v>
      </c>
      <c r="B6" s="28" t="s">
        <v>152</v>
      </c>
      <c r="C6" s="28" t="s">
        <v>153</v>
      </c>
      <c r="D6" s="45">
        <v>0</v>
      </c>
      <c r="E6">
        <v>4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30">
      <c r="A7">
        <v>38</v>
      </c>
      <c r="B7" s="9" t="s">
        <v>85</v>
      </c>
      <c r="C7" s="11" t="s">
        <v>100</v>
      </c>
      <c r="D7">
        <v>1.6722300474012901E-2</v>
      </c>
      <c r="E7">
        <v>2.5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45">
      <c r="A8">
        <v>43</v>
      </c>
      <c r="B8" s="9" t="s">
        <v>86</v>
      </c>
      <c r="C8" s="11" t="s">
        <v>101</v>
      </c>
      <c r="D8">
        <v>5.5104451402652292E-2</v>
      </c>
      <c r="E8">
        <v>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 ht="30">
      <c r="A9">
        <v>50</v>
      </c>
      <c r="B9" s="9" t="s">
        <v>87</v>
      </c>
      <c r="C9" s="11" t="s">
        <v>119</v>
      </c>
      <c r="D9">
        <v>1.1125716842298057</v>
      </c>
      <c r="E9">
        <v>1.5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>
      <c r="A10" s="28">
        <v>51</v>
      </c>
      <c r="B10" s="28" t="s">
        <v>155</v>
      </c>
      <c r="C10" s="28" t="s">
        <v>156</v>
      </c>
      <c r="D10" s="45">
        <v>0</v>
      </c>
      <c r="E10">
        <v>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>
      <c r="A11">
        <v>53</v>
      </c>
      <c r="B11" s="9" t="s">
        <v>88</v>
      </c>
      <c r="C11" s="11" t="s">
        <v>120</v>
      </c>
      <c r="D11">
        <v>0.96102655540173276</v>
      </c>
      <c r="E11">
        <v>1.5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45">
      <c r="A12">
        <v>54</v>
      </c>
      <c r="B12" s="9" t="s">
        <v>89</v>
      </c>
      <c r="C12" s="11" t="s">
        <v>121</v>
      </c>
      <c r="D12">
        <v>14.16687599294054</v>
      </c>
      <c r="E12">
        <v>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28">
        <v>55</v>
      </c>
      <c r="B13" s="28" t="s">
        <v>158</v>
      </c>
      <c r="C13" s="28" t="s">
        <v>159</v>
      </c>
      <c r="D13" s="45">
        <v>0.13508333166603306</v>
      </c>
      <c r="E13">
        <v>2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30">
      <c r="A14">
        <v>58</v>
      </c>
      <c r="B14" s="9" t="s">
        <v>90</v>
      </c>
      <c r="C14" s="11" t="s">
        <v>122</v>
      </c>
      <c r="D14">
        <v>0</v>
      </c>
      <c r="E14">
        <v>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45">
      <c r="A15">
        <v>62</v>
      </c>
      <c r="B15" s="9" t="s">
        <v>91</v>
      </c>
      <c r="C15" s="11" t="s">
        <v>123</v>
      </c>
      <c r="D15">
        <v>0.84519902277718817</v>
      </c>
      <c r="E15">
        <v>1.5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30">
      <c r="A16">
        <v>65</v>
      </c>
      <c r="B16" s="9" t="s">
        <v>92</v>
      </c>
      <c r="C16" s="11" t="s">
        <v>124</v>
      </c>
      <c r="D16">
        <v>0</v>
      </c>
      <c r="E16">
        <v>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30">
      <c r="A17">
        <v>67</v>
      </c>
      <c r="B17" s="9" t="s">
        <v>93</v>
      </c>
      <c r="C17" s="11" t="s">
        <v>125</v>
      </c>
      <c r="D17">
        <v>0</v>
      </c>
      <c r="E17">
        <v>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30">
      <c r="A18">
        <v>69</v>
      </c>
      <c r="B18" s="9" t="s">
        <v>94</v>
      </c>
      <c r="C18" s="11" t="s">
        <v>126</v>
      </c>
      <c r="D18">
        <v>0</v>
      </c>
      <c r="E18">
        <v>4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>
      <c r="A19" s="28">
        <v>70</v>
      </c>
      <c r="B19" s="28" t="s">
        <v>160</v>
      </c>
      <c r="C19" s="28" t="s">
        <v>161</v>
      </c>
      <c r="D19" s="45">
        <v>0</v>
      </c>
      <c r="E19">
        <v>4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45">
      <c r="A20">
        <v>71</v>
      </c>
      <c r="B20" s="9" t="s">
        <v>95</v>
      </c>
      <c r="C20" s="11" t="s">
        <v>127</v>
      </c>
      <c r="D20">
        <v>0</v>
      </c>
      <c r="E20">
        <v>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>
      <c r="A21">
        <v>72</v>
      </c>
      <c r="B21" s="9">
        <v>2331</v>
      </c>
      <c r="C21" s="11" t="s">
        <v>129</v>
      </c>
      <c r="D21">
        <v>8.5716455449861542</v>
      </c>
      <c r="E21">
        <v>1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B67" s="9"/>
      <c r="C67" s="11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B68" s="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B69" s="9"/>
      <c r="C69" s="11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B70" s="9"/>
      <c r="C70" s="11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B71" s="9"/>
      <c r="C71" s="11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B72" s="9"/>
      <c r="C72" s="11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</sheetData>
  <sortState ref="A2:E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CO2</vt:lpstr>
      <vt:lpstr>Water</vt:lpstr>
      <vt:lpstr>Eletricity</vt:lpstr>
      <vt:lpstr>A31 E-impact</vt:lpstr>
      <vt:lpstr>A41 Climate change</vt:lpstr>
      <vt:lpstr>Hazard</vt:lpstr>
      <vt:lpstr>Non-hazard</vt:lpstr>
      <vt:lpstr>Package</vt:lpstr>
      <vt:lpstr>A5 Products and services</vt:lpstr>
      <vt:lpstr>A6 Biodiversity</vt:lpstr>
      <vt:lpstr>A7 Transport</vt:lpstr>
      <vt:lpstr>A8 Supplier Environmental Asses</vt:lpstr>
      <vt:lpstr>A9 Grievances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2021-03-09T12:30:50Z</dcterms:created>
  <dcterms:modified xsi:type="dcterms:W3CDTF">2022-04-29T07:29:53Z</dcterms:modified>
</cp:coreProperties>
</file>