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D31A7690-177E-479E-832D-3774A928F6A9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elected ESG Credits Count" sheetId="2" r:id="rId1"/>
    <sheet name="GPA Assessment" sheetId="3" r:id="rId2"/>
    <sheet name="DESGI Fusion" sheetId="4" r:id="rId3"/>
    <sheet name="Sensitivity analysis" sheetId="9" r:id="rId4"/>
    <sheet name="Sheet1" sheetId="6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9" l="1"/>
  <c r="E15" i="9"/>
  <c r="D15" i="9"/>
  <c r="I15" i="9" s="1"/>
  <c r="I14" i="9"/>
  <c r="J14" i="9" s="1"/>
  <c r="F14" i="9"/>
  <c r="E14" i="9"/>
  <c r="D14" i="9"/>
  <c r="H14" i="9" s="1"/>
  <c r="F13" i="9"/>
  <c r="E13" i="9"/>
  <c r="D13" i="9"/>
  <c r="H13" i="9" s="1"/>
  <c r="I12" i="9"/>
  <c r="F12" i="9"/>
  <c r="E12" i="9"/>
  <c r="D12" i="9"/>
  <c r="H12" i="9" s="1"/>
  <c r="F11" i="9"/>
  <c r="E11" i="9"/>
  <c r="D11" i="9"/>
  <c r="H11" i="9" s="1"/>
  <c r="I10" i="9"/>
  <c r="F10" i="9"/>
  <c r="E10" i="9"/>
  <c r="D10" i="9"/>
  <c r="H10" i="9" s="1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J15" i="9" l="1"/>
  <c r="J12" i="9"/>
  <c r="J10" i="9"/>
  <c r="I11" i="9"/>
  <c r="J11" i="9" s="1"/>
  <c r="I13" i="9"/>
  <c r="J13" i="9" s="1"/>
  <c r="H15" i="9"/>
  <c r="F25" i="4"/>
  <c r="F26" i="4"/>
  <c r="F28" i="4"/>
  <c r="F29" i="4"/>
  <c r="F30" i="4"/>
  <c r="F31" i="4"/>
  <c r="F32" i="4"/>
  <c r="F37" i="4"/>
  <c r="F38" i="4"/>
  <c r="F40" i="4"/>
  <c r="F41" i="4"/>
  <c r="F42" i="4"/>
  <c r="F43" i="4"/>
  <c r="F24" i="4"/>
  <c r="E25" i="4"/>
  <c r="E26" i="4"/>
  <c r="E27" i="4"/>
  <c r="F27" i="4" s="1"/>
  <c r="E28" i="4"/>
  <c r="E29" i="4"/>
  <c r="E30" i="4"/>
  <c r="E31" i="4"/>
  <c r="E32" i="4"/>
  <c r="E33" i="4"/>
  <c r="F33" i="4" s="1"/>
  <c r="E34" i="4"/>
  <c r="F34" i="4" s="1"/>
  <c r="E35" i="4"/>
  <c r="F35" i="4" s="1"/>
  <c r="E36" i="4"/>
  <c r="F36" i="4" s="1"/>
  <c r="E37" i="4"/>
  <c r="E38" i="4"/>
  <c r="E39" i="4"/>
  <c r="F39" i="4" s="1"/>
  <c r="E40" i="4"/>
  <c r="E41" i="4"/>
  <c r="E42" i="4"/>
  <c r="E43" i="4"/>
  <c r="E24" i="4"/>
  <c r="AJ36" i="3" l="1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H39" i="3"/>
  <c r="AJ32" i="3"/>
  <c r="AJ31" i="3"/>
  <c r="AJ35" i="3"/>
  <c r="AJ28" i="3"/>
  <c r="AJ27" i="3"/>
  <c r="AA8" i="6" l="1"/>
  <c r="AA7" i="6"/>
  <c r="AA6" i="6"/>
  <c r="AA5" i="6"/>
  <c r="AA4" i="6"/>
  <c r="AA3" i="6"/>
</calcChain>
</file>

<file path=xl/sharedStrings.xml><?xml version="1.0" encoding="utf-8"?>
<sst xmlns="http://schemas.openxmlformats.org/spreadsheetml/2006/main" count="391" uniqueCount="152">
  <si>
    <t>No</t>
  </si>
  <si>
    <t>Stock code</t>
  </si>
  <si>
    <t>00048</t>
  </si>
  <si>
    <t>000146</t>
  </si>
  <si>
    <t>00311</t>
  </si>
  <si>
    <t>00321</t>
  </si>
  <si>
    <t>00458</t>
  </si>
  <si>
    <t>00918</t>
  </si>
  <si>
    <t>01520</t>
  </si>
  <si>
    <t>01962</t>
  </si>
  <si>
    <t>02298</t>
  </si>
  <si>
    <t>02698</t>
  </si>
  <si>
    <t>03398</t>
  </si>
  <si>
    <t>03608</t>
  </si>
  <si>
    <t>06116</t>
  </si>
  <si>
    <t>08211</t>
  </si>
  <si>
    <t>08281</t>
  </si>
  <si>
    <t>08377</t>
  </si>
  <si>
    <t>08471</t>
  </si>
  <si>
    <t>08507</t>
  </si>
  <si>
    <t>08607</t>
  </si>
  <si>
    <t>Company</t>
  </si>
  <si>
    <t>CHINA AUTOMOTIVE INTERIOR DECORATION HOLDINGS LIMITED</t>
  </si>
  <si>
    <t>Tai Ping Carpets International Limited</t>
  </si>
  <si>
    <t>Luen Thai Holdings  Limited</t>
  </si>
  <si>
    <t>Texwinca Holdings Limited</t>
  </si>
  <si>
    <t>Tristate Holdings Limited</t>
  </si>
  <si>
    <t>State Energy Group International Assets Holdings Limited</t>
  </si>
  <si>
    <t xml:space="preserve">CEFC Hong Kong Financial Investment Company Limited </t>
  </si>
  <si>
    <t>Evergreen Product Group Limited</t>
  </si>
  <si>
    <t>Cosmo Lady (China) Holdings Company Limited</t>
  </si>
  <si>
    <t>Weiqiao Textile Company Limited</t>
  </si>
  <si>
    <t>China Ting Group</t>
  </si>
  <si>
    <t>Yongsheng Advanced Materials Company Limited</t>
  </si>
  <si>
    <t>Shanghai La Chapelle Fashion Co., Ltd.</t>
  </si>
  <si>
    <t>Zhejiang Yongan Rongtong Holdings Co. LTD</t>
  </si>
  <si>
    <t>China Gold Classis Group Limited</t>
  </si>
  <si>
    <t>Shen You holdings Limited</t>
  </si>
  <si>
    <t>Reach New Holdings Limited</t>
  </si>
  <si>
    <t>i.century Holding Limited</t>
  </si>
  <si>
    <t>Narnia (Hong Kong) Group Company Limited</t>
  </si>
  <si>
    <t>Li Ning Co Ltd</t>
  </si>
  <si>
    <t>GPA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</si>
  <si>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</si>
  <si>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</si>
  <si>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</si>
  <si>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</si>
  <si>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</si>
  <si>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</si>
  <si>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</si>
  <si>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</si>
  <si>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</si>
  <si>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</si>
  <si>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</si>
  <si>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</si>
  <si>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</si>
  <si>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</si>
  <si>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</si>
  <si>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Overall GPA</t>
  </si>
  <si>
    <t xml:space="preserve">General core course </t>
  </si>
  <si>
    <t xml:space="preserve">A1 GHG </t>
  </si>
  <si>
    <t xml:space="preserve"> A4 Climate change</t>
  </si>
  <si>
    <t>A2 Energy</t>
  </si>
  <si>
    <t xml:space="preserve">A2 Water </t>
  </si>
  <si>
    <t>A3 E-impact</t>
  </si>
  <si>
    <t>A1 Hazard</t>
  </si>
  <si>
    <t>A1 Non-hazard</t>
  </si>
  <si>
    <t>A2 Package</t>
  </si>
  <si>
    <t xml:space="preserve">General elective course </t>
  </si>
  <si>
    <t xml:space="preserve">Industry core course </t>
  </si>
  <si>
    <t xml:space="preserve">Sector core course </t>
  </si>
  <si>
    <t xml:space="preserve">Sector elective course </t>
  </si>
  <si>
    <t>Total credits</t>
  </si>
  <si>
    <t>02331</t>
  </si>
  <si>
    <t>01425</t>
  </si>
  <si>
    <t>JUSTIN ALLEN HOLDINGS LIMITED</t>
  </si>
  <si>
    <t>01825</t>
  </si>
  <si>
    <t>Sterling Group Holdings Limited</t>
  </si>
  <si>
    <t>03306</t>
  </si>
  <si>
    <t>JNBY DESIGN LIMITED</t>
  </si>
  <si>
    <t>03709</t>
  </si>
  <si>
    <t>EEKA Fashion Holdings Limited</t>
  </si>
  <si>
    <t>08521</t>
  </si>
  <si>
    <t>ST International Holdings Company Limited</t>
  </si>
  <si>
    <t>A5 Products and services</t>
  </si>
  <si>
    <t>A6 Biodiversity</t>
  </si>
  <si>
    <t>A7 Transport</t>
  </si>
  <si>
    <t>A8 Supplier Environmental Asses</t>
  </si>
  <si>
    <t>A9 Grievances</t>
  </si>
  <si>
    <t xml:space="preserve">B9 </t>
  </si>
  <si>
    <t xml:space="preserve">B10 </t>
  </si>
  <si>
    <t xml:space="preserve">C8 </t>
  </si>
  <si>
    <t>Total credit</t>
  </si>
  <si>
    <t>A5</t>
  </si>
  <si>
    <t>C8</t>
  </si>
  <si>
    <t>A6</t>
  </si>
  <si>
    <t>A7</t>
  </si>
  <si>
    <t>A8</t>
  </si>
  <si>
    <t>A9</t>
  </si>
  <si>
    <t>B9</t>
  </si>
  <si>
    <t>B10</t>
  </si>
  <si>
    <t>Selected credits</t>
  </si>
  <si>
    <t>Obtained credits</t>
  </si>
  <si>
    <t>Diploma</t>
  </si>
  <si>
    <t xml:space="preserve">Master </t>
  </si>
  <si>
    <t>Bachelor</t>
  </si>
  <si>
    <t>ESG GPA</t>
  </si>
  <si>
    <t xml:space="preserve">EEKA Fashion </t>
  </si>
  <si>
    <t xml:space="preserve">JUSTIN ALLEN </t>
  </si>
  <si>
    <t xml:space="preserve">Yongsheng </t>
  </si>
  <si>
    <t xml:space="preserve">Tai Ping Carpets </t>
  </si>
  <si>
    <t xml:space="preserve">Luen Thai </t>
  </si>
  <si>
    <t xml:space="preserve">Tristate </t>
  </si>
  <si>
    <t xml:space="preserve">Sterling </t>
  </si>
  <si>
    <t xml:space="preserve">Evergreen </t>
  </si>
  <si>
    <t xml:space="preserve">Cosmo Lady (China) </t>
  </si>
  <si>
    <t xml:space="preserve">Weiqiao </t>
  </si>
  <si>
    <t xml:space="preserve">JNBY </t>
  </si>
  <si>
    <t xml:space="preserve">China Ting </t>
  </si>
  <si>
    <t>Shanghai La Chapelle</t>
  </si>
  <si>
    <t xml:space="preserve">Zhejiang Yongan Rongtong </t>
  </si>
  <si>
    <t xml:space="preserve">Shen You </t>
  </si>
  <si>
    <t xml:space="preserve">Reach New </t>
  </si>
  <si>
    <t xml:space="preserve">i.century </t>
  </si>
  <si>
    <t xml:space="preserve">ST International </t>
  </si>
  <si>
    <t xml:space="preserve">Narnia (Hong Kong) </t>
  </si>
  <si>
    <t xml:space="preserve"> ESG Credit</t>
  </si>
  <si>
    <t>ESG Master</t>
  </si>
  <si>
    <t>ESG Bachelor</t>
  </si>
  <si>
    <t>ESG Diploma</t>
  </si>
  <si>
    <t>DESGI(0.5,0.5)</t>
  </si>
  <si>
    <t>α=1, β=0</t>
  </si>
  <si>
    <t>α=0.75, β=0.25</t>
  </si>
  <si>
    <t>α=0.5, β=0.5</t>
  </si>
  <si>
    <t>α=0.25, β=0.75</t>
  </si>
  <si>
    <t>α=0, β=1</t>
  </si>
  <si>
    <t xml:space="preserve">DESGI </t>
  </si>
  <si>
    <t>Credit</t>
  </si>
  <si>
    <t>I1 (α=1, β=0)</t>
  </si>
  <si>
    <t>I2 (α=0.75, β=0.25)</t>
  </si>
  <si>
    <t>I3 (α=0.5, β=0.5)</t>
  </si>
  <si>
    <t>I4 (α=0.25, β=0.75)</t>
  </si>
  <si>
    <t>I5 (α=0, β=1)</t>
  </si>
  <si>
    <t>avg</t>
  </si>
  <si>
    <t>std</t>
  </si>
  <si>
    <t>CV</t>
  </si>
  <si>
    <t>EEKA Fashion (1.96%)</t>
  </si>
  <si>
    <t>Li Ning Co Ltd (6.95%)</t>
  </si>
  <si>
    <t>JUSTIN ALLEN (6.46%)</t>
  </si>
  <si>
    <t>Yongsheng (12.87%)</t>
  </si>
  <si>
    <t>Cosmo Lady (China) (14.94%)</t>
  </si>
  <si>
    <t>JNBY (1.21%)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</si>
</sst>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1" applyAlignment="1">
      <alignment vertical="center"/>
    </xf>
    <xf numFmtId="0" fontId="4" fillId="3" borderId="0" xfId="2" applyFont="1" applyAlignment="1">
      <alignment vertical="center"/>
    </xf>
    <xf numFmtId="49" fontId="5" fillId="0" borderId="0" xfId="3" applyNumberFormat="1" applyFont="1" applyFill="1"/>
    <xf numFmtId="49" fontId="1" fillId="0" borderId="0" xfId="3" applyNumberFormat="1" applyFill="1"/>
    <xf numFmtId="49" fontId="1" fillId="0" borderId="0" xfId="3" applyNumberFormat="1"/>
    <xf numFmtId="0" fontId="0" fillId="4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/>
    <xf numFmtId="49" fontId="0" fillId="0" borderId="0" xfId="0" applyNumberFormat="1"/>
    <xf numFmtId="2" fontId="0" fillId="0" borderId="0" xfId="0" applyNumberFormat="1"/>
    <xf numFmtId="49" fontId="1" fillId="13" borderId="0" xfId="3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6" fillId="13" borderId="0" xfId="3" applyNumberFormat="1" applyFont="1" applyFill="1"/>
    <xf numFmtId="0" fontId="6" fillId="13" borderId="0" xfId="0" applyFont="1" applyFill="1" applyAlignment="1">
      <alignment wrapText="1"/>
    </xf>
    <xf numFmtId="0" fontId="6" fillId="13" borderId="0" xfId="0" applyFont="1" applyFill="1"/>
    <xf numFmtId="49" fontId="5" fillId="13" borderId="0" xfId="3" applyNumberFormat="1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" fillId="0" borderId="0" xfId="3"/>
    <xf numFmtId="0" fontId="0" fillId="17" borderId="0" xfId="0" applyFill="1"/>
    <xf numFmtId="0" fontId="0" fillId="18" borderId="0" xfId="0" applyFill="1"/>
    <xf numFmtId="0" fontId="6" fillId="7" borderId="0" xfId="0" applyFont="1" applyFill="1"/>
    <xf numFmtId="0" fontId="6" fillId="5" borderId="0" xfId="0" applyFont="1" applyFill="1"/>
    <xf numFmtId="49" fontId="0" fillId="0" borderId="0" xfId="3" applyNumberFormat="1" applyFont="1"/>
    <xf numFmtId="0" fontId="0" fillId="0" borderId="0" xfId="3" applyFont="1"/>
    <xf numFmtId="0" fontId="6" fillId="0" borderId="0" xfId="3" applyFont="1"/>
    <xf numFmtId="0" fontId="6" fillId="0" borderId="0" xfId="0" applyFont="1" applyAlignment="1">
      <alignment wrapText="1"/>
    </xf>
    <xf numFmtId="0" fontId="6" fillId="4" borderId="0" xfId="0" applyFont="1" applyFill="1"/>
    <xf numFmtId="0" fontId="6" fillId="0" borderId="0" xfId="0" applyFont="1"/>
    <xf numFmtId="0" fontId="7" fillId="0" borderId="0" xfId="3" applyFont="1"/>
    <xf numFmtId="0" fontId="8" fillId="0" borderId="0" xfId="3" applyFont="1"/>
    <xf numFmtId="49" fontId="8" fillId="0" borderId="0" xfId="3" applyNumberFormat="1" applyFont="1"/>
    <xf numFmtId="0" fontId="9" fillId="0" borderId="0" xfId="0" applyFont="1"/>
    <xf numFmtId="10" fontId="0" fillId="0" borderId="0" xfId="4" applyNumberFormat="1" applyFon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5">
    <cellStyle name="Good" xfId="1" builtinId="26"/>
    <cellStyle name="Neutral" xfId="2" builtinId="28"/>
    <cellStyle name="Normal" xfId="0" builtinId="0"/>
    <cellStyle name="Normal 2" xfId="3" xr:uid="{1E3042D0-2123-48CA-844A-DC0DA8EE4471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(a) ESG Credits and GPA for listed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90947265591882E-2"/>
          <c:y val="9.525548840487208E-2"/>
          <c:w val="0.87646119328951233"/>
          <c:h val="0.59362970220998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'DESGI Fusion'!$C$1</c:f>
              <c:strCache>
                <c:ptCount val="1"/>
                <c:pt idx="0">
                  <c:v> ESG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'DESGI Fusion'!$B$2:$B$21</c:f>
              <c:strCache>
                <c:ptCount val="20"/>
                <c:pt idx="0">
                  <c:v>EEKA Fashion </c:v>
                </c:pt>
                <c:pt idx="1">
                  <c:v>Li Ning Co Ltd</c:v>
                </c:pt>
                <c:pt idx="2">
                  <c:v>JUSTIN ALLEN </c:v>
                </c:pt>
                <c:pt idx="3">
                  <c:v>Yongsheng </c:v>
                </c:pt>
                <c:pt idx="4">
                  <c:v>Tai Ping Carpets </c:v>
                </c:pt>
                <c:pt idx="5">
                  <c:v>Luen Thai </c:v>
                </c:pt>
                <c:pt idx="6">
                  <c:v>Tristate </c:v>
                </c:pt>
                <c:pt idx="7">
                  <c:v>Sterling </c:v>
                </c:pt>
                <c:pt idx="8">
                  <c:v>Evergreen </c:v>
                </c:pt>
                <c:pt idx="9">
                  <c:v>Cosmo Lady (China) </c:v>
                </c:pt>
                <c:pt idx="10">
                  <c:v>Weiqiao </c:v>
                </c:pt>
                <c:pt idx="11">
                  <c:v>JNBY </c:v>
                </c:pt>
                <c:pt idx="12">
                  <c:v>China Ting </c:v>
                </c:pt>
                <c:pt idx="13">
                  <c:v>Shanghai La Chapelle</c:v>
                </c:pt>
                <c:pt idx="14">
                  <c:v>Zhejiang Yongan Rongtong </c:v>
                </c:pt>
                <c:pt idx="15">
                  <c:v>Shen You </c:v>
                </c:pt>
                <c:pt idx="16">
                  <c:v>Reach New </c:v>
                </c:pt>
                <c:pt idx="17">
                  <c:v>i.century </c:v>
                </c:pt>
                <c:pt idx="18">
                  <c:v>ST International </c:v>
                </c:pt>
                <c:pt idx="19">
                  <c:v>Narnia (Hong Kong) </c:v>
                </c:pt>
              </c:strCache>
            </c:strRef>
          </c:cat>
          <c:val>
            <c:numRef>
              <c:f>'DESGI Fusion'!$C$2:$C$21</c:f>
              <c:numCache>
                <c:formatCode>General</c:formatCode>
                <c:ptCount val="20"/>
                <c:pt idx="0">
                  <c:v>162</c:v>
                </c:pt>
                <c:pt idx="1">
                  <c:v>156</c:v>
                </c:pt>
                <c:pt idx="2">
                  <c:v>96</c:v>
                </c:pt>
                <c:pt idx="3">
                  <c:v>90</c:v>
                </c:pt>
                <c:pt idx="4">
                  <c:v>144</c:v>
                </c:pt>
                <c:pt idx="5">
                  <c:v>138</c:v>
                </c:pt>
                <c:pt idx="6">
                  <c:v>132</c:v>
                </c:pt>
                <c:pt idx="7">
                  <c:v>144</c:v>
                </c:pt>
                <c:pt idx="8">
                  <c:v>120</c:v>
                </c:pt>
                <c:pt idx="9">
                  <c:v>126</c:v>
                </c:pt>
                <c:pt idx="10">
                  <c:v>120</c:v>
                </c:pt>
                <c:pt idx="11">
                  <c:v>108</c:v>
                </c:pt>
                <c:pt idx="12">
                  <c:v>144</c:v>
                </c:pt>
                <c:pt idx="13">
                  <c:v>132</c:v>
                </c:pt>
                <c:pt idx="14">
                  <c:v>102</c:v>
                </c:pt>
                <c:pt idx="15">
                  <c:v>144</c:v>
                </c:pt>
                <c:pt idx="16">
                  <c:v>108</c:v>
                </c:pt>
                <c:pt idx="17">
                  <c:v>114</c:v>
                </c:pt>
                <c:pt idx="18">
                  <c:v>132</c:v>
                </c:pt>
                <c:pt idx="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C-4D33-9F46-BCC7F6BD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607807"/>
        <c:axId val="151336175"/>
      </c:barChart>
      <c:lineChart>
        <c:grouping val="standard"/>
        <c:varyColors val="0"/>
        <c:ser>
          <c:idx val="1"/>
          <c:order val="1"/>
          <c:tx>
            <c:strRef>
              <c:f>'DESGI Fusion'!$D$1</c:f>
              <c:strCache>
                <c:ptCount val="1"/>
                <c:pt idx="0">
                  <c:v>ESG GPA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'DESGI Fusion'!$B$2:$B$21</c:f>
              <c:strCache>
                <c:ptCount val="20"/>
                <c:pt idx="0">
                  <c:v>EEKA Fashion </c:v>
                </c:pt>
                <c:pt idx="1">
                  <c:v>Li Ning Co Ltd</c:v>
                </c:pt>
                <c:pt idx="2">
                  <c:v>JUSTIN ALLEN </c:v>
                </c:pt>
                <c:pt idx="3">
                  <c:v>Yongsheng </c:v>
                </c:pt>
                <c:pt idx="4">
                  <c:v>Tai Ping Carpets </c:v>
                </c:pt>
                <c:pt idx="5">
                  <c:v>Luen Thai </c:v>
                </c:pt>
                <c:pt idx="6">
                  <c:v>Tristate </c:v>
                </c:pt>
                <c:pt idx="7">
                  <c:v>Sterling </c:v>
                </c:pt>
                <c:pt idx="8">
                  <c:v>Evergreen </c:v>
                </c:pt>
                <c:pt idx="9">
                  <c:v>Cosmo Lady (China) </c:v>
                </c:pt>
                <c:pt idx="10">
                  <c:v>Weiqiao </c:v>
                </c:pt>
                <c:pt idx="11">
                  <c:v>JNBY </c:v>
                </c:pt>
                <c:pt idx="12">
                  <c:v>China Ting </c:v>
                </c:pt>
                <c:pt idx="13">
                  <c:v>Shanghai La Chapelle</c:v>
                </c:pt>
                <c:pt idx="14">
                  <c:v>Zhejiang Yongan Rongtong </c:v>
                </c:pt>
                <c:pt idx="15">
                  <c:v>Shen You </c:v>
                </c:pt>
                <c:pt idx="16">
                  <c:v>Reach New </c:v>
                </c:pt>
                <c:pt idx="17">
                  <c:v>i.century </c:v>
                </c:pt>
                <c:pt idx="18">
                  <c:v>ST International </c:v>
                </c:pt>
                <c:pt idx="19">
                  <c:v>Narnia (Hong Kong) </c:v>
                </c:pt>
              </c:strCache>
            </c:strRef>
          </c:cat>
          <c:val>
            <c:numRef>
              <c:f>'DESGI Fusion'!$D$2:$D$21</c:f>
              <c:numCache>
                <c:formatCode>General</c:formatCode>
                <c:ptCount val="20"/>
                <c:pt idx="0">
                  <c:v>3.0833333333333335</c:v>
                </c:pt>
                <c:pt idx="1">
                  <c:v>3.7211538461538463</c:v>
                </c:pt>
                <c:pt idx="2">
                  <c:v>2.2619047619047619</c:v>
                </c:pt>
                <c:pt idx="3">
                  <c:v>2.5</c:v>
                </c:pt>
                <c:pt idx="4">
                  <c:v>2.9903846153846154</c:v>
                </c:pt>
                <c:pt idx="5">
                  <c:v>3.2065217391304346</c:v>
                </c:pt>
                <c:pt idx="6">
                  <c:v>3.3260869565217392</c:v>
                </c:pt>
                <c:pt idx="7">
                  <c:v>3.2433333333333336</c:v>
                </c:pt>
                <c:pt idx="8">
                  <c:v>3.1309523809523809</c:v>
                </c:pt>
                <c:pt idx="9">
                  <c:v>3.3295454545454546</c:v>
                </c:pt>
                <c:pt idx="10">
                  <c:v>2.6904761904761907</c:v>
                </c:pt>
                <c:pt idx="11">
                  <c:v>2.2272727272727271</c:v>
                </c:pt>
                <c:pt idx="12">
                  <c:v>3.2152777777777772</c:v>
                </c:pt>
                <c:pt idx="13">
                  <c:v>3.2840909090909092</c:v>
                </c:pt>
                <c:pt idx="14" formatCode="0.00">
                  <c:v>2.6184210526315788</c:v>
                </c:pt>
                <c:pt idx="15" formatCode="0.00">
                  <c:v>2.8839285714285716</c:v>
                </c:pt>
                <c:pt idx="16" formatCode="0.00">
                  <c:v>2.8690476190476191</c:v>
                </c:pt>
                <c:pt idx="17" formatCode="0.00">
                  <c:v>2.8636363636363638</c:v>
                </c:pt>
                <c:pt idx="18" formatCode="0.00">
                  <c:v>2.9565217391304346</c:v>
                </c:pt>
                <c:pt idx="19" formatCode="0.00">
                  <c:v>2.6625000000000001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C-4D33-9F46-BCC7F6BD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64655"/>
        <c:axId val="664862159"/>
      </c:lineChart>
      <c:catAx>
        <c:axId val="66160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Listed Company</a:t>
                </a:r>
              </a:p>
            </c:rich>
          </c:tx>
          <c:layout>
            <c:manualLayout>
              <c:xMode val="edge"/>
              <c:yMode val="edge"/>
              <c:x val="0.4441638690731835"/>
              <c:y val="0.92877661645731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336175"/>
        <c:crosses val="autoZero"/>
        <c:auto val="1"/>
        <c:lblAlgn val="ctr"/>
        <c:lblOffset val="100"/>
        <c:noMultiLvlLbl val="0"/>
      </c:catAx>
      <c:valAx>
        <c:axId val="15133617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ESG Credit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1607807"/>
        <c:crosses val="autoZero"/>
        <c:crossBetween val="between"/>
        <c:majorUnit val="50"/>
      </c:valAx>
      <c:valAx>
        <c:axId val="664862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ESG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4064655"/>
        <c:crosses val="max"/>
        <c:crossBetween val="between"/>
        <c:majorUnit val="1"/>
      </c:valAx>
      <c:catAx>
        <c:axId val="33406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862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091559703197347E-2"/>
          <c:y val="0.92498418826984052"/>
          <c:w val="0.2735666375036454"/>
          <c:h val="4.7140525994985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(b) </a:t>
            </a: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ESG degrees' 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distributions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71-4980-9B82-77B2F868EB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71-4980-9B82-77B2F868EB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71-4980-9B82-77B2F868EB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'DESGI Fusion'!$E$2:$E$4</c:f>
              <c:strCache>
                <c:ptCount val="3"/>
                <c:pt idx="0">
                  <c:v>ESG Master</c:v>
                </c:pt>
                <c:pt idx="1">
                  <c:v>ESG Bachelor</c:v>
                </c:pt>
                <c:pt idx="2">
                  <c:v>ESG Diploma</c:v>
                </c:pt>
              </c:strCache>
            </c:strRef>
          </c:cat>
          <c:val>
            <c:numRef>
              <c:f>'DESGI Fusion'!$F$2:$F$4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8-4DBE-B647-21C0B4A091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13296037066E-2"/>
          <c:y val="0.93101638111521634"/>
          <c:w val="0.89999997340792592"/>
          <c:h val="3.556589825400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solidFill>
                  <a:schemeClr val="tx1"/>
                </a:solidFill>
              </a:rPr>
              <a:t>(c) DESGI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'DESGI Fusion'!$C$45</c:f>
              <c:strCache>
                <c:ptCount val="1"/>
                <c:pt idx="0">
                  <c:v>DESGI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'DESGI Fusion'!$B$46:$B$65</c:f>
              <c:strCache>
                <c:ptCount val="20"/>
                <c:pt idx="0">
                  <c:v>EEKA Fashion </c:v>
                </c:pt>
                <c:pt idx="1">
                  <c:v>Li Ning Co Ltd</c:v>
                </c:pt>
                <c:pt idx="2">
                  <c:v>JUSTIN ALLEN </c:v>
                </c:pt>
                <c:pt idx="3">
                  <c:v>Yongsheng </c:v>
                </c:pt>
                <c:pt idx="4">
                  <c:v>Tai Ping Carpets </c:v>
                </c:pt>
                <c:pt idx="5">
                  <c:v>Luen Thai </c:v>
                </c:pt>
                <c:pt idx="6">
                  <c:v>Tristate </c:v>
                </c:pt>
                <c:pt idx="7">
                  <c:v>Sterling </c:v>
                </c:pt>
                <c:pt idx="8">
                  <c:v>Evergreen </c:v>
                </c:pt>
                <c:pt idx="9">
                  <c:v>Cosmo Lady (China) </c:v>
                </c:pt>
                <c:pt idx="10">
                  <c:v>Weiqiao </c:v>
                </c:pt>
                <c:pt idx="11">
                  <c:v>JNBY </c:v>
                </c:pt>
                <c:pt idx="12">
                  <c:v>China Ting </c:v>
                </c:pt>
                <c:pt idx="13">
                  <c:v>Shanghai La Chapelle</c:v>
                </c:pt>
                <c:pt idx="14">
                  <c:v>Zhejiang Yongan Rongtong </c:v>
                </c:pt>
                <c:pt idx="15">
                  <c:v>Shen You </c:v>
                </c:pt>
                <c:pt idx="16">
                  <c:v>Reach New </c:v>
                </c:pt>
                <c:pt idx="17">
                  <c:v>i.century </c:v>
                </c:pt>
                <c:pt idx="18">
                  <c:v>ST International </c:v>
                </c:pt>
                <c:pt idx="19">
                  <c:v>Narnia (Hong Kong) </c:v>
                </c:pt>
              </c:strCache>
            </c:strRef>
          </c:cat>
          <c:val>
            <c:numRef>
              <c:f>'DESGI Fusion'!$C$46:$C$65</c:f>
              <c:numCache>
                <c:formatCode>General</c:formatCode>
                <c:ptCount val="20"/>
                <c:pt idx="0">
                  <c:v>3.1616666666666671</c:v>
                </c:pt>
                <c:pt idx="1">
                  <c:v>3.420576923076923</c:v>
                </c:pt>
                <c:pt idx="2">
                  <c:v>2.0909523809523809</c:v>
                </c:pt>
                <c:pt idx="3">
                  <c:v>2.15</c:v>
                </c:pt>
                <c:pt idx="4">
                  <c:v>2.9351923076923079</c:v>
                </c:pt>
                <c:pt idx="5">
                  <c:v>2.9832608695652172</c:v>
                </c:pt>
                <c:pt idx="6">
                  <c:v>2.9830434782608695</c:v>
                </c:pt>
                <c:pt idx="7">
                  <c:v>3.0616666666666665</c:v>
                </c:pt>
                <c:pt idx="8">
                  <c:v>2.7654761904761904</c:v>
                </c:pt>
                <c:pt idx="9">
                  <c:v>2.9247727272727273</c:v>
                </c:pt>
                <c:pt idx="10">
                  <c:v>2.5452380952380951</c:v>
                </c:pt>
                <c:pt idx="11">
                  <c:v>2.1936363636363634</c:v>
                </c:pt>
                <c:pt idx="12">
                  <c:v>3.0476388888888888</c:v>
                </c:pt>
                <c:pt idx="13">
                  <c:v>2.9620454545454544</c:v>
                </c:pt>
                <c:pt idx="14">
                  <c:v>2.3292105263157894</c:v>
                </c:pt>
                <c:pt idx="15">
                  <c:v>2.881964285714286</c:v>
                </c:pt>
                <c:pt idx="16">
                  <c:v>2.5145238095238094</c:v>
                </c:pt>
                <c:pt idx="17">
                  <c:v>2.5718181818181818</c:v>
                </c:pt>
                <c:pt idx="18">
                  <c:v>2.7982608695652171</c:v>
                </c:pt>
                <c:pt idx="19">
                  <c:v>2.3512500000000003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5-4B3C-AD9E-F000E8FAD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7060799"/>
        <c:axId val="1844079679"/>
      </c:barChart>
      <c:catAx>
        <c:axId val="21070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4079679"/>
        <c:crosses val="autoZero"/>
        <c:auto val="1"/>
        <c:lblAlgn val="ctr"/>
        <c:lblOffset val="100"/>
        <c:noMultiLvlLbl val="0"/>
      </c:catAx>
      <c:valAx>
        <c:axId val="18440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70607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analysis'!$B$37</c:f>
              <c:strCache>
                <c:ptCount val="1"/>
                <c:pt idx="0">
                  <c:v>EEKA Fashion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'Sensitivity analysis'!$C$36:$G$36</c:f>
              <c:strCache>
                <c:ptCount val="5"/>
                <c:pt idx="0">
                  <c:v>I1 (α=1, β=0)</c:v>
                </c:pt>
                <c:pt idx="1">
                  <c:v>I2 (α=0.75, β=0.25)</c:v>
                </c:pt>
                <c:pt idx="2">
                  <c:v>I3 (α=0.5, β=0.5)</c:v>
                </c:pt>
                <c:pt idx="3">
                  <c:v>I4 (α=0.25, β=0.75)</c:v>
                </c:pt>
                <c:pt idx="4">
                  <c:v>I5 (α=0, β=1)</c:v>
                </c:pt>
              </c:strCache>
            </c:strRef>
          </c:cat>
          <c:val>
            <c:numRef>
              <c:f>'Sensitivity analysis'!$C$37:$G$37</c:f>
              <c:numCache>
                <c:formatCode>0.00</c:formatCode>
                <c:ptCount val="5"/>
                <c:pt idx="0">
                  <c:v>3.24</c:v>
                </c:pt>
                <c:pt idx="1">
                  <c:v>3.2008333333333336</c:v>
                </c:pt>
                <c:pt idx="2">
                  <c:v>3.1616666666666671</c:v>
                </c:pt>
                <c:pt idx="3">
                  <c:v>3.1225000000000001</c:v>
                </c:pt>
                <c:pt idx="4">
                  <c:v>3.0833333333333335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B-47F8-94FC-536C557E8282}"/>
            </c:ext>
          </c:extLst>
        </c:ser>
        <c:ser>
          <c:idx val="1"/>
          <c:order val="1"/>
          <c:tx>
            <c:strRef>
              <c:f>'Sensitivity analysis'!$B$38</c:f>
              <c:strCache>
                <c:ptCount val="1"/>
                <c:pt idx="0">
                  <c:v>Li Ning Co Ltd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'Sensitivity analysis'!$C$36:$G$36</c:f>
              <c:strCache>
                <c:ptCount val="5"/>
                <c:pt idx="0">
                  <c:v>I1 (α=1, β=0)</c:v>
                </c:pt>
                <c:pt idx="1">
                  <c:v>I2 (α=0.75, β=0.25)</c:v>
                </c:pt>
                <c:pt idx="2">
                  <c:v>I3 (α=0.5, β=0.5)</c:v>
                </c:pt>
                <c:pt idx="3">
                  <c:v>I4 (α=0.25, β=0.75)</c:v>
                </c:pt>
                <c:pt idx="4">
                  <c:v>I5 (α=0, β=1)</c:v>
                </c:pt>
              </c:strCache>
            </c:strRef>
          </c:cat>
          <c:val>
            <c:numRef>
              <c:f>'Sensitivity analysis'!$C$38:$G$38</c:f>
              <c:numCache>
                <c:formatCode>0.00</c:formatCode>
                <c:ptCount val="5"/>
                <c:pt idx="0">
                  <c:v>3.12</c:v>
                </c:pt>
                <c:pt idx="1">
                  <c:v>3.2702884615384615</c:v>
                </c:pt>
                <c:pt idx="2">
                  <c:v>3.420576923076923</c:v>
                </c:pt>
                <c:pt idx="3">
                  <c:v>3.5708653846153844</c:v>
                </c:pt>
                <c:pt idx="4">
                  <c:v>3.7211538461538463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B-47F8-94FC-536C557E8282}"/>
            </c:ext>
          </c:extLst>
        </c:ser>
        <c:ser>
          <c:idx val="2"/>
          <c:order val="2"/>
          <c:tx>
            <c:strRef>
              <c:f>'Sensitivity analysis'!$B$39</c:f>
              <c:strCache>
                <c:ptCount val="1"/>
                <c:pt idx="0">
                  <c:v>JUSTIN ALLEN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'Sensitivity analysis'!$C$36:$G$36</c:f>
              <c:strCache>
                <c:ptCount val="5"/>
                <c:pt idx="0">
                  <c:v>I1 (α=1, β=0)</c:v>
                </c:pt>
                <c:pt idx="1">
                  <c:v>I2 (α=0.75, β=0.25)</c:v>
                </c:pt>
                <c:pt idx="2">
                  <c:v>I3 (α=0.5, β=0.5)</c:v>
                </c:pt>
                <c:pt idx="3">
                  <c:v>I4 (α=0.25, β=0.75)</c:v>
                </c:pt>
                <c:pt idx="4">
                  <c:v>I5 (α=0, β=1)</c:v>
                </c:pt>
              </c:strCache>
            </c:strRef>
          </c:cat>
          <c:val>
            <c:numRef>
              <c:f>'Sensitivity analysis'!$C$39:$G$39</c:f>
              <c:numCache>
                <c:formatCode>0.00</c:formatCode>
                <c:ptCount val="5"/>
                <c:pt idx="0">
                  <c:v>1.92</c:v>
                </c:pt>
                <c:pt idx="1">
                  <c:v>2.0054761904761902</c:v>
                </c:pt>
                <c:pt idx="2">
                  <c:v>2.0909523809523809</c:v>
                </c:pt>
                <c:pt idx="3">
                  <c:v>2.1764285714285716</c:v>
                </c:pt>
                <c:pt idx="4">
                  <c:v>2.2619047619047619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B-47F8-94FC-536C557E8282}"/>
            </c:ext>
          </c:extLst>
        </c:ser>
        <c:ser>
          <c:idx val="3"/>
          <c:order val="3"/>
          <c:tx>
            <c:strRef>
              <c:f>'Sensitivity analysis'!$B$40</c:f>
              <c:strCache>
                <c:ptCount val="1"/>
                <c:pt idx="0">
                  <c:v>Yongsheng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'Sensitivity analysis'!$C$36:$G$36</c:f>
              <c:strCache>
                <c:ptCount val="5"/>
                <c:pt idx="0">
                  <c:v>I1 (α=1, β=0)</c:v>
                </c:pt>
                <c:pt idx="1">
                  <c:v>I2 (α=0.75, β=0.25)</c:v>
                </c:pt>
                <c:pt idx="2">
                  <c:v>I3 (α=0.5, β=0.5)</c:v>
                </c:pt>
                <c:pt idx="3">
                  <c:v>I4 (α=0.25, β=0.75)</c:v>
                </c:pt>
                <c:pt idx="4">
                  <c:v>I5 (α=0, β=1)</c:v>
                </c:pt>
              </c:strCache>
            </c:strRef>
          </c:cat>
          <c:val>
            <c:numRef>
              <c:f>'Sensitivity analysis'!$C$40:$G$40</c:f>
              <c:numCache>
                <c:formatCode>0.00</c:formatCode>
                <c:ptCount val="5"/>
                <c:pt idx="0">
                  <c:v>1.8</c:v>
                </c:pt>
                <c:pt idx="1">
                  <c:v>1.9750000000000001</c:v>
                </c:pt>
                <c:pt idx="2">
                  <c:v>2.15</c:v>
                </c:pt>
                <c:pt idx="3">
                  <c:v>2.3250000000000002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B-47F8-94FC-536C557E8282}"/>
            </c:ext>
          </c:extLst>
        </c:ser>
        <c:ser>
          <c:idx val="4"/>
          <c:order val="4"/>
          <c:tx>
            <c:strRef>
              <c:f>'Sensitivity analysis'!$B$41</c:f>
              <c:strCache>
                <c:ptCount val="1"/>
                <c:pt idx="0">
                  <c:v>Cosmo Lady (China)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'Sensitivity analysis'!$C$36:$G$36</c:f>
              <c:strCache>
                <c:ptCount val="5"/>
                <c:pt idx="0">
                  <c:v>I1 (α=1, β=0)</c:v>
                </c:pt>
                <c:pt idx="1">
                  <c:v>I2 (α=0.75, β=0.25)</c:v>
                </c:pt>
                <c:pt idx="2">
                  <c:v>I3 (α=0.5, β=0.5)</c:v>
                </c:pt>
                <c:pt idx="3">
                  <c:v>I4 (α=0.25, β=0.75)</c:v>
                </c:pt>
                <c:pt idx="4">
                  <c:v>I5 (α=0, β=1)</c:v>
                </c:pt>
              </c:strCache>
            </c:strRef>
          </c:cat>
          <c:val>
            <c:numRef>
              <c:f>'Sensitivity analysis'!$C$41:$G$41</c:f>
              <c:numCache>
                <c:formatCode>0.00</c:formatCode>
                <c:ptCount val="5"/>
                <c:pt idx="0">
                  <c:v>2.52</c:v>
                </c:pt>
                <c:pt idx="1">
                  <c:v>2.7223863636363639</c:v>
                </c:pt>
                <c:pt idx="2">
                  <c:v>2.9247727272727273</c:v>
                </c:pt>
                <c:pt idx="3">
                  <c:v>3.1271590909090907</c:v>
                </c:pt>
                <c:pt idx="4">
                  <c:v>3.3295454545454546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CB-47F8-94FC-536C557E8282}"/>
            </c:ext>
          </c:extLst>
        </c:ser>
        <c:ser>
          <c:idx val="5"/>
          <c:order val="5"/>
          <c:tx>
            <c:strRef>
              <c:f>'Sensitivity analysis'!$B$42</c:f>
              <c:strCache>
                <c:ptCount val="1"/>
                <c:pt idx="0">
                  <c:v>JNBY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'Sensitivity analysis'!$C$36:$G$36</c:f>
              <c:strCache>
                <c:ptCount val="5"/>
                <c:pt idx="0">
                  <c:v>I1 (α=1, β=0)</c:v>
                </c:pt>
                <c:pt idx="1">
                  <c:v>I2 (α=0.75, β=0.25)</c:v>
                </c:pt>
                <c:pt idx="2">
                  <c:v>I3 (α=0.5, β=0.5)</c:v>
                </c:pt>
                <c:pt idx="3">
                  <c:v>I4 (α=0.25, β=0.75)</c:v>
                </c:pt>
                <c:pt idx="4">
                  <c:v>I5 (α=0, β=1)</c:v>
                </c:pt>
              </c:strCache>
            </c:strRef>
          </c:cat>
          <c:val>
            <c:numRef>
              <c:f>'Sensitivity analysis'!$C$42:$G$42</c:f>
              <c:numCache>
                <c:formatCode>0.00</c:formatCode>
                <c:ptCount val="5"/>
                <c:pt idx="0">
                  <c:v>2.16</c:v>
                </c:pt>
                <c:pt idx="1">
                  <c:v>2.1768181818181818</c:v>
                </c:pt>
                <c:pt idx="2">
                  <c:v>2.1936363636363634</c:v>
                </c:pt>
                <c:pt idx="3">
                  <c:v>2.2104545454545454</c:v>
                </c:pt>
                <c:pt idx="4">
                  <c:v>2.2272727272727271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CB-47F8-94FC-536C557E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566559"/>
        <c:axId val="640603215"/>
      </c:lineChart>
      <c:catAx>
        <c:axId val="8635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/>
                  <a:t>Investor preference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603215"/>
        <c:crosses val="autoZero"/>
        <c:auto val="1"/>
        <c:lblAlgn val="ctr"/>
        <c:lblOffset val="100"/>
        <c:noMultiLvlLbl val="0"/>
      </c:catAx>
      <c:valAx>
        <c:axId val="6406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DESGI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3566559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56020462526675E-2"/>
          <c:y val="0.15253330486400843"/>
          <c:w val="0.82538351286575373"/>
          <c:h val="0.485075138393674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'Sensitivity analysis'!$C$9</c:f>
              <c:strCache>
                <c:ptCount val="1"/>
                <c:pt idx="0">
                  <c:v>α=1, β=0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'Sensitivity analysis'!$B$10:$B$15</c:f>
              <c:strCache>
                <c:ptCount val="6"/>
                <c:pt idx="0">
                  <c:v>EEKA Fashion (1.96%)</c:v>
                </c:pt>
                <c:pt idx="1">
                  <c:v>Li Ning Co Ltd (6.95%)</c:v>
                </c:pt>
                <c:pt idx="2">
                  <c:v>JUSTIN ALLEN (6.46%)</c:v>
                </c:pt>
                <c:pt idx="3">
                  <c:v>Yongsheng (12.87%)</c:v>
                </c:pt>
                <c:pt idx="4">
                  <c:v>Cosmo Lady (China) (14.94%)</c:v>
                </c:pt>
                <c:pt idx="5">
                  <c:v>JNBY (1.21%)</c:v>
                </c:pt>
              </c:strCache>
            </c:strRef>
          </c:cat>
          <c:val>
            <c:numRef>
              <c:f>'Sensitivity analysis'!$C$10:$C$15</c:f>
              <c:numCache>
                <c:formatCode>0.00</c:formatCode>
                <c:ptCount val="6"/>
                <c:pt idx="0">
                  <c:v>3.24</c:v>
                </c:pt>
                <c:pt idx="1">
                  <c:v>3.12</c:v>
                </c:pt>
                <c:pt idx="2">
                  <c:v>1.92</c:v>
                </c:pt>
                <c:pt idx="3">
                  <c:v>1.8</c:v>
                </c:pt>
                <c:pt idx="4">
                  <c:v>2.52</c:v>
                </c:pt>
                <c:pt idx="5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A-44EF-86B4-5D3902BF67FD}"/>
            </c:ext>
          </c:extLst>
        </c:ser>
        <c:ser>
          <c:idx val="1"/>
          <c:order val="1"/>
          <c:tx>
            <c:strRef>
              <c:f>'Sensitivity analysis'!$D$9</c:f>
              <c:strCache>
                <c:ptCount val="1"/>
                <c:pt idx="0">
                  <c:v>α=0.75, β=0.25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'Sensitivity analysis'!$B$10:$B$15</c:f>
              <c:strCache>
                <c:ptCount val="6"/>
                <c:pt idx="0">
                  <c:v>EEKA Fashion (1.96%)</c:v>
                </c:pt>
                <c:pt idx="1">
                  <c:v>Li Ning Co Ltd (6.95%)</c:v>
                </c:pt>
                <c:pt idx="2">
                  <c:v>JUSTIN ALLEN (6.46%)</c:v>
                </c:pt>
                <c:pt idx="3">
                  <c:v>Yongsheng (12.87%)</c:v>
                </c:pt>
                <c:pt idx="4">
                  <c:v>Cosmo Lady (China) (14.94%)</c:v>
                </c:pt>
                <c:pt idx="5">
                  <c:v>JNBY (1.21%)</c:v>
                </c:pt>
              </c:strCache>
            </c:strRef>
          </c:cat>
          <c:val>
            <c:numRef>
              <c:f>'Sensitivity analysis'!$D$10:$D$15</c:f>
              <c:numCache>
                <c:formatCode>0.00</c:formatCode>
                <c:ptCount val="6"/>
                <c:pt idx="0">
                  <c:v>3.2008333333333336</c:v>
                </c:pt>
                <c:pt idx="1">
                  <c:v>3.2702884615384615</c:v>
                </c:pt>
                <c:pt idx="2">
                  <c:v>2.0054761904761902</c:v>
                </c:pt>
                <c:pt idx="3">
                  <c:v>1.9750000000000001</c:v>
                </c:pt>
                <c:pt idx="4">
                  <c:v>2.7223863636363639</c:v>
                </c:pt>
                <c:pt idx="5">
                  <c:v>2.1768181818181818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A-44EF-86B4-5D3902BF67FD}"/>
            </c:ext>
          </c:extLst>
        </c:ser>
        <c:ser>
          <c:idx val="2"/>
          <c:order val="2"/>
          <c:tx>
            <c:strRef>
              <c:f>'Sensitivity analysis'!$E$9</c:f>
              <c:strCache>
                <c:ptCount val="1"/>
                <c:pt idx="0">
                  <c:v>α=0.5, β=0.5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'Sensitivity analysis'!$B$10:$B$15</c:f>
              <c:strCache>
                <c:ptCount val="6"/>
                <c:pt idx="0">
                  <c:v>EEKA Fashion (1.96%)</c:v>
                </c:pt>
                <c:pt idx="1">
                  <c:v>Li Ning Co Ltd (6.95%)</c:v>
                </c:pt>
                <c:pt idx="2">
                  <c:v>JUSTIN ALLEN (6.46%)</c:v>
                </c:pt>
                <c:pt idx="3">
                  <c:v>Yongsheng (12.87%)</c:v>
                </c:pt>
                <c:pt idx="4">
                  <c:v>Cosmo Lady (China) (14.94%)</c:v>
                </c:pt>
                <c:pt idx="5">
                  <c:v>JNBY (1.21%)</c:v>
                </c:pt>
              </c:strCache>
            </c:strRef>
          </c:cat>
          <c:val>
            <c:numRef>
              <c:f>'Sensitivity analysis'!$E$10:$E$15</c:f>
              <c:numCache>
                <c:formatCode>0.00</c:formatCode>
                <c:ptCount val="6"/>
                <c:pt idx="0">
                  <c:v>3.1616666666666671</c:v>
                </c:pt>
                <c:pt idx="1">
                  <c:v>3.420576923076923</c:v>
                </c:pt>
                <c:pt idx="2">
                  <c:v>2.0909523809523809</c:v>
                </c:pt>
                <c:pt idx="3">
                  <c:v>2.15</c:v>
                </c:pt>
                <c:pt idx="4">
                  <c:v>2.9247727272727273</c:v>
                </c:pt>
                <c:pt idx="5">
                  <c:v>2.1936363636363634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A-44EF-86B4-5D3902BF67FD}"/>
            </c:ext>
          </c:extLst>
        </c:ser>
        <c:ser>
          <c:idx val="3"/>
          <c:order val="3"/>
          <c:tx>
            <c:strRef>
              <c:f>'Sensitivity analysis'!$F$9</c:f>
              <c:strCache>
                <c:ptCount val="1"/>
                <c:pt idx="0">
                  <c:v>α=0.25, β=0.75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'Sensitivity analysis'!$B$10:$B$15</c:f>
              <c:strCache>
                <c:ptCount val="6"/>
                <c:pt idx="0">
                  <c:v>EEKA Fashion (1.96%)</c:v>
                </c:pt>
                <c:pt idx="1">
                  <c:v>Li Ning Co Ltd (6.95%)</c:v>
                </c:pt>
                <c:pt idx="2">
                  <c:v>JUSTIN ALLEN (6.46%)</c:v>
                </c:pt>
                <c:pt idx="3">
                  <c:v>Yongsheng (12.87%)</c:v>
                </c:pt>
                <c:pt idx="4">
                  <c:v>Cosmo Lady (China) (14.94%)</c:v>
                </c:pt>
                <c:pt idx="5">
                  <c:v>JNBY (1.21%)</c:v>
                </c:pt>
              </c:strCache>
            </c:strRef>
          </c:cat>
          <c:val>
            <c:numRef>
              <c:f>'Sensitivity analysis'!$F$10:$F$15</c:f>
              <c:numCache>
                <c:formatCode>0.00</c:formatCode>
                <c:ptCount val="6"/>
                <c:pt idx="0">
                  <c:v>3.1225000000000001</c:v>
                </c:pt>
                <c:pt idx="1">
                  <c:v>3.5708653846153844</c:v>
                </c:pt>
                <c:pt idx="2">
                  <c:v>2.1764285714285716</c:v>
                </c:pt>
                <c:pt idx="3">
                  <c:v>2.3250000000000002</c:v>
                </c:pt>
                <c:pt idx="4">
                  <c:v>3.1271590909090907</c:v>
                </c:pt>
                <c:pt idx="5">
                  <c:v>2.2104545454545454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A-44EF-86B4-5D3902BF67FD}"/>
            </c:ext>
          </c:extLst>
        </c:ser>
        <c:ser>
          <c:idx val="4"/>
          <c:order val="4"/>
          <c:tx>
            <c:strRef>
              <c:f>'Sensitivity analysis'!$G$9</c:f>
              <c:strCache>
                <c:ptCount val="1"/>
                <c:pt idx="0">
                  <c:v>α=0, β=1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'Sensitivity analysis'!$B$10:$B$15</c:f>
              <c:strCache>
                <c:ptCount val="6"/>
                <c:pt idx="0">
                  <c:v>EEKA Fashion (1.96%)</c:v>
                </c:pt>
                <c:pt idx="1">
                  <c:v>Li Ning Co Ltd (6.95%)</c:v>
                </c:pt>
                <c:pt idx="2">
                  <c:v>JUSTIN ALLEN (6.46%)</c:v>
                </c:pt>
                <c:pt idx="3">
                  <c:v>Yongsheng (12.87%)</c:v>
                </c:pt>
                <c:pt idx="4">
                  <c:v>Cosmo Lady (China) (14.94%)</c:v>
                </c:pt>
                <c:pt idx="5">
                  <c:v>JNBY (1.21%)</c:v>
                </c:pt>
              </c:strCache>
            </c:strRef>
          </c:cat>
          <c:val>
            <c:numRef>
              <c:f>'Sensitivity analysis'!$G$10:$G$15</c:f>
              <c:numCache>
                <c:formatCode>0.00</c:formatCode>
                <c:ptCount val="6"/>
                <c:pt idx="0">
                  <c:v>3.0833333333333335</c:v>
                </c:pt>
                <c:pt idx="1">
                  <c:v>3.7211538461538463</c:v>
                </c:pt>
                <c:pt idx="2">
                  <c:v>2.2619047619047619</c:v>
                </c:pt>
                <c:pt idx="3">
                  <c:v>2.5</c:v>
                </c:pt>
                <c:pt idx="4">
                  <c:v>3.3295454545454546</c:v>
                </c:pt>
                <c:pt idx="5">
                  <c:v>2.2272727272727271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BA-44EF-86B4-5D3902BF67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6695023"/>
        <c:axId val="759541791"/>
        <c:axId val="780699983"/>
      </c:bar3DChart>
      <c:catAx>
        <c:axId val="72669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Listed company (CV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541791"/>
        <c:crosses val="autoZero"/>
        <c:auto val="1"/>
        <c:lblAlgn val="ctr"/>
        <c:lblOffset val="100"/>
        <c:noMultiLvlLbl val="0"/>
      </c:catAx>
      <c:valAx>
        <c:axId val="7595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DESGI</a:t>
                </a:r>
              </a:p>
            </c:rich>
          </c:tx>
          <c:layout>
            <c:manualLayout>
              <c:xMode val="edge"/>
              <c:yMode val="edge"/>
              <c:x val="2.7488933164565386E-2"/>
              <c:y val="0.44461756457106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695023"/>
        <c:crosses val="autoZero"/>
        <c:crossBetween val="between"/>
        <c:majorUnit val="1"/>
      </c:valAx>
      <c:serAx>
        <c:axId val="78069998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Investor preference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541791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2195245514206"/>
          <c:y val="0.87934720453612614"/>
          <c:w val="0.59223330418705189"/>
          <c:h val="4.6082342675190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17318</xdr:colOff>
      <xdr:row>0</xdr:row>
      <xdr:rowOff>17320</xdr:rowOff>
    </xdr:from>
    <xdr:to>
      <xdr:col>19</xdr:col>
      <xdr:colOff>329044</xdr:colOff>
      <xdr:row>35</xdr:row>
      <xdr:rowOff>173183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0BC6A-4AFC-4AD2-9E86-392C4D8C2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329045</xdr:colOff>
      <xdr:row>0</xdr:row>
      <xdr:rowOff>17321</xdr:rowOff>
    </xdr:from>
    <xdr:to>
      <xdr:col>25</xdr:col>
      <xdr:colOff>415636</xdr:colOff>
      <xdr:row>36</xdr:row>
      <xdr:rowOff>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E10ED-5A63-41B4-82C3-603F2F092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17318</xdr:colOff>
      <xdr:row>35</xdr:row>
      <xdr:rowOff>169721</xdr:rowOff>
    </xdr:from>
    <xdr:to>
      <xdr:col>25</xdr:col>
      <xdr:colOff>415636</xdr:colOff>
      <xdr:row>63</xdr:row>
      <xdr:rowOff>138548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ACC8C-B9FC-4C80-9289-6B6E59955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134435</xdr:colOff>
      <xdr:row>33</xdr:row>
      <xdr:rowOff>150175</xdr:rowOff>
    </xdr:from>
    <xdr:to>
      <xdr:col>26</xdr:col>
      <xdr:colOff>444430</xdr:colOff>
      <xdr:row>61</xdr:row>
      <xdr:rowOff>35875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2EE9F-91C5-4B3A-90E5-401318025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0</xdr:row>
      <xdr:rowOff>85725</xdr:rowOff>
    </xdr:from>
    <xdr:to>
      <xdr:col>26</xdr:col>
      <xdr:colOff>143648</xdr:colOff>
      <xdr:row>28</xdr:row>
      <xdr:rowOff>17689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498A7-127E-437E-929D-A414C1CB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C02E-3439-4E17-AB41-A9934BBEF686}">
  <dimension ref="A1:AL71"/>
  <sheetViews>
    <sheetView zoomScale="85" zoomScaleNormal="85" workbookViewId="0">
      <selection activeCell="E27" sqref="E27"/>
    </sheetView>
  </sheetViews>
  <sheetFormatPr defaultRowHeight="15"/>
  <cols>
    <col min="2" max="4" width="11" customWidth="1"/>
    <col min="5" max="5" width="27" customWidth="1"/>
    <col min="6" max="6" width="8.5703125" customWidth="1"/>
    <col min="7" max="7" width="10.140625" customWidth="1"/>
    <col min="8" max="8" width="10.7109375" customWidth="1"/>
    <col min="9" max="9" width="13.42578125" customWidth="1"/>
    <col min="10" max="10" width="14.140625" customWidth="1"/>
    <col min="12" max="12" width="13.28515625" customWidth="1"/>
    <col min="14" max="18" width="16" customWidth="1"/>
    <col min="37" max="37" width="11.140625" customWidth="1"/>
  </cols>
  <sheetData>
    <row r="1" spans="1:38">
      <c r="A1" s="1" t="s">
        <v>0</v>
      </c>
      <c r="B1" s="2" t="s">
        <v>1</v>
      </c>
      <c r="C1" s="1" t="s">
        <v>0</v>
      </c>
      <c r="D1" s="2" t="s">
        <v>1</v>
      </c>
      <c r="E1" s="6" t="s">
        <v>21</v>
      </c>
      <c r="F1" s="9" t="s">
        <v>60</v>
      </c>
      <c r="G1" s="9" t="s">
        <v>63</v>
      </c>
      <c r="H1" s="9" t="s">
        <v>62</v>
      </c>
      <c r="I1" s="9" t="s">
        <v>64</v>
      </c>
      <c r="J1" s="9" t="s">
        <v>61</v>
      </c>
      <c r="K1" s="9" t="s">
        <v>65</v>
      </c>
      <c r="L1" s="9" t="s">
        <v>66</v>
      </c>
      <c r="M1" s="9" t="s">
        <v>67</v>
      </c>
      <c r="N1" s="27" t="s">
        <v>84</v>
      </c>
      <c r="O1" s="27" t="s">
        <v>85</v>
      </c>
      <c r="P1" s="27" t="s">
        <v>86</v>
      </c>
      <c r="Q1" s="27" t="s">
        <v>87</v>
      </c>
      <c r="R1" s="27" t="s">
        <v>88</v>
      </c>
      <c r="S1" s="10" t="s">
        <v>43</v>
      </c>
      <c r="T1" s="10" t="s">
        <v>44</v>
      </c>
      <c r="U1" s="10" t="s">
        <v>45</v>
      </c>
      <c r="V1" s="10" t="s">
        <v>46</v>
      </c>
      <c r="W1" s="10" t="s">
        <v>47</v>
      </c>
      <c r="X1" s="10" t="s">
        <v>48</v>
      </c>
      <c r="Y1" s="10" t="s">
        <v>49</v>
      </c>
      <c r="Z1" s="10" t="s">
        <v>50</v>
      </c>
      <c r="AA1" s="25" t="s">
        <v>89</v>
      </c>
      <c r="AB1" s="25" t="s">
        <v>90</v>
      </c>
      <c r="AC1" s="11" t="s">
        <v>51</v>
      </c>
      <c r="AD1" s="11" t="s">
        <v>52</v>
      </c>
      <c r="AE1" s="11" t="s">
        <v>53</v>
      </c>
      <c r="AF1" s="11" t="s">
        <v>54</v>
      </c>
      <c r="AG1" s="11" t="s">
        <v>55</v>
      </c>
      <c r="AH1" s="11" t="s">
        <v>56</v>
      </c>
      <c r="AI1" s="11" t="s">
        <v>57</v>
      </c>
      <c r="AJ1" s="26" t="s">
        <v>91</v>
      </c>
      <c r="AK1" s="25" t="s">
        <v>92</v>
      </c>
      <c r="AL1" t="s">
        <v>58</v>
      </c>
    </row>
    <row r="2" spans="1:38" ht="30">
      <c r="A2">
        <v>1</v>
      </c>
      <c r="B2" s="3" t="s">
        <v>2</v>
      </c>
      <c r="C2">
        <v>2</v>
      </c>
      <c r="D2" s="4" t="s">
        <v>3</v>
      </c>
      <c r="E2" s="7" t="s">
        <v>23</v>
      </c>
      <c r="F2">
        <v>3</v>
      </c>
      <c r="G2">
        <v>3</v>
      </c>
      <c r="H2">
        <v>2.75</v>
      </c>
      <c r="I2">
        <v>4</v>
      </c>
      <c r="J2" s="15">
        <v>0</v>
      </c>
      <c r="K2">
        <v>3</v>
      </c>
      <c r="L2">
        <v>3</v>
      </c>
      <c r="M2">
        <v>2</v>
      </c>
      <c r="N2" s="15">
        <v>0</v>
      </c>
      <c r="O2" s="15">
        <v>0</v>
      </c>
      <c r="P2">
        <v>4</v>
      </c>
      <c r="Q2">
        <v>4</v>
      </c>
      <c r="R2" s="15">
        <v>0</v>
      </c>
      <c r="S2" s="15">
        <v>0</v>
      </c>
      <c r="T2">
        <v>4</v>
      </c>
      <c r="U2" s="15">
        <v>0</v>
      </c>
      <c r="V2">
        <v>2.5</v>
      </c>
      <c r="W2">
        <v>2.5</v>
      </c>
      <c r="X2">
        <v>2.5</v>
      </c>
      <c r="Y2">
        <v>3</v>
      </c>
      <c r="Z2">
        <v>4</v>
      </c>
      <c r="AA2">
        <v>4</v>
      </c>
      <c r="AB2">
        <v>4</v>
      </c>
      <c r="AC2">
        <v>1.5</v>
      </c>
      <c r="AD2">
        <v>4</v>
      </c>
      <c r="AE2">
        <v>4</v>
      </c>
      <c r="AF2">
        <v>4</v>
      </c>
      <c r="AG2">
        <v>0</v>
      </c>
      <c r="AH2">
        <v>4</v>
      </c>
      <c r="AI2">
        <v>1</v>
      </c>
      <c r="AJ2">
        <v>4</v>
      </c>
      <c r="AK2" s="20">
        <v>150</v>
      </c>
    </row>
    <row r="3" spans="1:38">
      <c r="A3">
        <v>2</v>
      </c>
      <c r="B3" s="4" t="s">
        <v>3</v>
      </c>
      <c r="C3">
        <v>6</v>
      </c>
      <c r="D3" s="4" t="s">
        <v>4</v>
      </c>
      <c r="E3" s="7" t="s">
        <v>24</v>
      </c>
      <c r="F3">
        <v>3</v>
      </c>
      <c r="G3">
        <v>2.5</v>
      </c>
      <c r="H3">
        <v>3</v>
      </c>
      <c r="I3">
        <v>4</v>
      </c>
      <c r="J3">
        <v>4</v>
      </c>
      <c r="K3">
        <v>2.75</v>
      </c>
      <c r="L3">
        <v>2.5</v>
      </c>
      <c r="M3">
        <v>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>
        <v>2.5</v>
      </c>
      <c r="T3">
        <v>4</v>
      </c>
      <c r="U3" s="15">
        <v>0</v>
      </c>
      <c r="V3">
        <v>2.5</v>
      </c>
      <c r="W3">
        <v>2.5</v>
      </c>
      <c r="X3">
        <v>2.5</v>
      </c>
      <c r="Y3">
        <v>3</v>
      </c>
      <c r="Z3">
        <v>4</v>
      </c>
      <c r="AA3">
        <v>4</v>
      </c>
      <c r="AB3" s="15">
        <v>0</v>
      </c>
      <c r="AC3">
        <v>2.5</v>
      </c>
      <c r="AD3">
        <v>4</v>
      </c>
      <c r="AE3">
        <v>4</v>
      </c>
      <c r="AF3">
        <v>4</v>
      </c>
      <c r="AG3">
        <v>4</v>
      </c>
      <c r="AH3">
        <v>4</v>
      </c>
      <c r="AI3">
        <v>3.5</v>
      </c>
      <c r="AJ3" s="15">
        <v>0</v>
      </c>
      <c r="AK3">
        <v>138</v>
      </c>
    </row>
    <row r="4" spans="1:38">
      <c r="A4">
        <v>6</v>
      </c>
      <c r="B4" s="4" t="s">
        <v>4</v>
      </c>
      <c r="C4">
        <v>9</v>
      </c>
      <c r="D4" s="4" t="s">
        <v>6</v>
      </c>
      <c r="E4" s="7" t="s">
        <v>26</v>
      </c>
      <c r="F4">
        <v>3.5</v>
      </c>
      <c r="G4">
        <v>3.25</v>
      </c>
      <c r="H4">
        <v>3.25</v>
      </c>
      <c r="I4">
        <v>4</v>
      </c>
      <c r="J4">
        <v>4</v>
      </c>
      <c r="K4">
        <v>3</v>
      </c>
      <c r="L4">
        <v>4</v>
      </c>
      <c r="M4">
        <v>2</v>
      </c>
      <c r="N4" s="15">
        <v>0</v>
      </c>
      <c r="O4" s="15">
        <v>0</v>
      </c>
      <c r="P4" s="15">
        <v>0</v>
      </c>
      <c r="Q4">
        <v>4</v>
      </c>
      <c r="R4" s="15">
        <v>0</v>
      </c>
      <c r="S4" s="15">
        <v>0</v>
      </c>
      <c r="T4">
        <v>4</v>
      </c>
      <c r="U4" s="15">
        <v>0</v>
      </c>
      <c r="V4">
        <v>2.5</v>
      </c>
      <c r="W4">
        <v>2.5</v>
      </c>
      <c r="X4" s="15">
        <v>0</v>
      </c>
      <c r="Y4">
        <v>3</v>
      </c>
      <c r="Z4">
        <v>4</v>
      </c>
      <c r="AA4" s="15">
        <v>0</v>
      </c>
      <c r="AB4" s="15">
        <v>0</v>
      </c>
      <c r="AC4">
        <v>4</v>
      </c>
      <c r="AD4">
        <v>4</v>
      </c>
      <c r="AE4">
        <v>2</v>
      </c>
      <c r="AF4">
        <v>4</v>
      </c>
      <c r="AG4">
        <v>4</v>
      </c>
      <c r="AH4">
        <v>4</v>
      </c>
      <c r="AI4">
        <v>3.5</v>
      </c>
      <c r="AJ4">
        <v>4</v>
      </c>
      <c r="AK4">
        <v>132</v>
      </c>
    </row>
    <row r="5" spans="1:38" ht="30">
      <c r="A5">
        <v>7</v>
      </c>
      <c r="B5" s="4" t="s">
        <v>5</v>
      </c>
      <c r="C5">
        <v>29</v>
      </c>
      <c r="D5" s="4" t="s">
        <v>74</v>
      </c>
      <c r="E5" s="7" t="s">
        <v>75</v>
      </c>
      <c r="F5" s="15">
        <v>0</v>
      </c>
      <c r="G5">
        <v>3.25</v>
      </c>
      <c r="H5">
        <v>3</v>
      </c>
      <c r="I5" s="15">
        <v>0</v>
      </c>
      <c r="J5" s="15">
        <v>0</v>
      </c>
      <c r="K5">
        <v>3</v>
      </c>
      <c r="L5">
        <v>3.25</v>
      </c>
      <c r="M5">
        <v>4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>
        <v>4</v>
      </c>
      <c r="U5" s="15">
        <v>0</v>
      </c>
      <c r="V5">
        <v>2.5</v>
      </c>
      <c r="W5">
        <v>2.5</v>
      </c>
      <c r="X5" s="15">
        <v>0</v>
      </c>
      <c r="Y5">
        <v>3</v>
      </c>
      <c r="Z5">
        <v>4</v>
      </c>
      <c r="AA5" s="15">
        <v>0</v>
      </c>
      <c r="AB5" s="15">
        <v>0</v>
      </c>
      <c r="AC5">
        <v>1.5</v>
      </c>
      <c r="AD5">
        <v>4</v>
      </c>
      <c r="AE5">
        <v>2</v>
      </c>
      <c r="AF5">
        <v>4</v>
      </c>
      <c r="AG5" s="15">
        <v>0</v>
      </c>
      <c r="AH5">
        <v>2.5</v>
      </c>
      <c r="AI5">
        <v>1</v>
      </c>
      <c r="AJ5" s="15">
        <v>0</v>
      </c>
      <c r="AK5" s="30">
        <v>96</v>
      </c>
    </row>
    <row r="6" spans="1:38" ht="30">
      <c r="A6">
        <v>9</v>
      </c>
      <c r="B6" s="4" t="s">
        <v>6</v>
      </c>
      <c r="C6">
        <v>35</v>
      </c>
      <c r="D6" s="4" t="s">
        <v>76</v>
      </c>
      <c r="E6" s="7" t="s">
        <v>77</v>
      </c>
      <c r="F6">
        <v>3.25</v>
      </c>
      <c r="G6">
        <v>3.25</v>
      </c>
      <c r="H6">
        <v>3.25</v>
      </c>
      <c r="I6">
        <v>4</v>
      </c>
      <c r="J6">
        <v>4</v>
      </c>
      <c r="K6">
        <v>4</v>
      </c>
      <c r="L6">
        <v>4</v>
      </c>
      <c r="M6">
        <v>4</v>
      </c>
      <c r="N6">
        <v>3</v>
      </c>
      <c r="O6" s="15">
        <v>0</v>
      </c>
      <c r="P6">
        <v>4</v>
      </c>
      <c r="Q6" s="15">
        <v>0</v>
      </c>
      <c r="R6" s="15">
        <v>0</v>
      </c>
      <c r="S6">
        <v>2.5</v>
      </c>
      <c r="T6">
        <v>1.3333333333333333</v>
      </c>
      <c r="U6">
        <v>2.5</v>
      </c>
      <c r="V6" s="15">
        <v>0</v>
      </c>
      <c r="W6">
        <v>2.5</v>
      </c>
      <c r="X6">
        <v>4</v>
      </c>
      <c r="Y6">
        <v>4</v>
      </c>
      <c r="Z6">
        <v>4</v>
      </c>
      <c r="AA6" s="15">
        <v>0</v>
      </c>
      <c r="AB6">
        <v>4</v>
      </c>
      <c r="AC6">
        <v>3</v>
      </c>
      <c r="AD6">
        <v>4</v>
      </c>
      <c r="AE6">
        <v>2</v>
      </c>
      <c r="AF6">
        <v>4</v>
      </c>
      <c r="AG6" s="15">
        <v>0</v>
      </c>
      <c r="AH6">
        <v>2.5</v>
      </c>
      <c r="AI6">
        <v>4</v>
      </c>
      <c r="AJ6" s="15">
        <v>0</v>
      </c>
      <c r="AK6">
        <v>144</v>
      </c>
    </row>
    <row r="7" spans="1:38" ht="30">
      <c r="A7">
        <v>21</v>
      </c>
      <c r="B7" s="4" t="s">
        <v>7</v>
      </c>
      <c r="C7">
        <v>38</v>
      </c>
      <c r="D7" s="4" t="s">
        <v>9</v>
      </c>
      <c r="E7" s="7" t="s">
        <v>29</v>
      </c>
      <c r="F7">
        <v>2</v>
      </c>
      <c r="G7">
        <v>3</v>
      </c>
      <c r="H7">
        <v>2.75</v>
      </c>
      <c r="I7">
        <v>4</v>
      </c>
      <c r="J7" s="15">
        <v>0</v>
      </c>
      <c r="K7">
        <v>2.75</v>
      </c>
      <c r="L7">
        <v>3.25</v>
      </c>
      <c r="M7">
        <v>2.5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>
        <v>2.5</v>
      </c>
      <c r="T7">
        <v>4</v>
      </c>
      <c r="U7" s="15">
        <v>0</v>
      </c>
      <c r="V7">
        <v>4</v>
      </c>
      <c r="W7">
        <v>2.5</v>
      </c>
      <c r="X7">
        <v>4</v>
      </c>
      <c r="Y7">
        <v>4</v>
      </c>
      <c r="Z7">
        <v>4</v>
      </c>
      <c r="AA7" s="15">
        <v>0</v>
      </c>
      <c r="AB7" s="15">
        <v>0</v>
      </c>
      <c r="AC7">
        <v>2.5</v>
      </c>
      <c r="AD7">
        <v>4</v>
      </c>
      <c r="AE7">
        <v>2</v>
      </c>
      <c r="AF7">
        <v>4</v>
      </c>
      <c r="AG7">
        <v>4</v>
      </c>
      <c r="AH7" s="15">
        <v>0</v>
      </c>
      <c r="AI7">
        <v>4</v>
      </c>
      <c r="AJ7" s="15">
        <v>0</v>
      </c>
      <c r="AK7">
        <v>120</v>
      </c>
    </row>
    <row r="8" spans="1:38" ht="30">
      <c r="A8">
        <v>30</v>
      </c>
      <c r="B8" s="4" t="s">
        <v>8</v>
      </c>
      <c r="C8">
        <v>43</v>
      </c>
      <c r="D8" s="4" t="s">
        <v>10</v>
      </c>
      <c r="E8" s="7" t="s">
        <v>30</v>
      </c>
      <c r="F8" s="7">
        <v>3.5</v>
      </c>
      <c r="G8">
        <v>3.25</v>
      </c>
      <c r="H8">
        <v>3.5</v>
      </c>
      <c r="I8">
        <v>4</v>
      </c>
      <c r="J8" s="15">
        <v>0</v>
      </c>
      <c r="K8">
        <v>4</v>
      </c>
      <c r="L8">
        <v>3.5</v>
      </c>
      <c r="M8">
        <v>2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 s="15">
        <v>0</v>
      </c>
      <c r="AB8" s="15">
        <v>0</v>
      </c>
      <c r="AC8">
        <v>1.5</v>
      </c>
      <c r="AD8">
        <v>4</v>
      </c>
      <c r="AE8">
        <v>2</v>
      </c>
      <c r="AF8">
        <v>4</v>
      </c>
      <c r="AG8" s="15">
        <v>0</v>
      </c>
      <c r="AH8">
        <v>2.5</v>
      </c>
      <c r="AI8">
        <v>3.5</v>
      </c>
      <c r="AJ8" s="15">
        <v>0</v>
      </c>
      <c r="AK8">
        <v>126</v>
      </c>
    </row>
    <row r="9" spans="1:38" ht="30">
      <c r="A9">
        <v>38</v>
      </c>
      <c r="B9" s="4" t="s">
        <v>9</v>
      </c>
      <c r="C9">
        <v>50</v>
      </c>
      <c r="D9" s="4" t="s">
        <v>11</v>
      </c>
      <c r="E9" s="7" t="s">
        <v>31</v>
      </c>
      <c r="F9" s="7">
        <v>3</v>
      </c>
      <c r="G9" s="15">
        <v>0</v>
      </c>
      <c r="H9">
        <v>2.5</v>
      </c>
      <c r="I9">
        <v>4</v>
      </c>
      <c r="J9">
        <v>4</v>
      </c>
      <c r="K9">
        <v>2.5</v>
      </c>
      <c r="L9">
        <v>3</v>
      </c>
      <c r="M9">
        <v>1.5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>
        <v>4</v>
      </c>
      <c r="T9">
        <v>4</v>
      </c>
      <c r="U9">
        <v>2.5</v>
      </c>
      <c r="V9" s="15">
        <v>0</v>
      </c>
      <c r="W9">
        <v>2.5</v>
      </c>
      <c r="X9">
        <v>2</v>
      </c>
      <c r="Y9">
        <v>3</v>
      </c>
      <c r="Z9">
        <v>4</v>
      </c>
      <c r="AA9" s="15">
        <v>0</v>
      </c>
      <c r="AB9" s="15">
        <v>0</v>
      </c>
      <c r="AC9">
        <v>1.5</v>
      </c>
      <c r="AD9">
        <v>4</v>
      </c>
      <c r="AE9">
        <v>4</v>
      </c>
      <c r="AF9">
        <v>1</v>
      </c>
      <c r="AG9" s="15">
        <v>0</v>
      </c>
      <c r="AH9">
        <v>2.5</v>
      </c>
      <c r="AI9">
        <v>1</v>
      </c>
      <c r="AJ9" s="15">
        <v>0</v>
      </c>
      <c r="AK9">
        <v>120</v>
      </c>
    </row>
    <row r="10" spans="1:38">
      <c r="A10">
        <v>43</v>
      </c>
      <c r="B10" s="4" t="s">
        <v>10</v>
      </c>
      <c r="C10">
        <v>51</v>
      </c>
      <c r="D10" s="4" t="s">
        <v>78</v>
      </c>
      <c r="E10" s="8" t="s">
        <v>79</v>
      </c>
      <c r="F10">
        <v>2</v>
      </c>
      <c r="G10">
        <v>2.75</v>
      </c>
      <c r="H10">
        <v>4</v>
      </c>
      <c r="I10">
        <v>4</v>
      </c>
      <c r="J10" s="15">
        <v>0</v>
      </c>
      <c r="K10">
        <v>2</v>
      </c>
      <c r="L10">
        <v>1.25</v>
      </c>
      <c r="M10">
        <v>4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>
        <v>4</v>
      </c>
      <c r="U10">
        <v>2.5</v>
      </c>
      <c r="V10" s="15">
        <v>0</v>
      </c>
      <c r="W10">
        <v>2.5</v>
      </c>
      <c r="X10">
        <v>1</v>
      </c>
      <c r="Y10" s="15">
        <v>0</v>
      </c>
      <c r="Z10">
        <v>4</v>
      </c>
      <c r="AA10" s="15">
        <v>0</v>
      </c>
      <c r="AB10" s="15">
        <v>0</v>
      </c>
      <c r="AC10">
        <v>2.5</v>
      </c>
      <c r="AD10">
        <v>4</v>
      </c>
      <c r="AE10">
        <v>4</v>
      </c>
      <c r="AF10">
        <v>1</v>
      </c>
      <c r="AG10" s="15">
        <v>0</v>
      </c>
      <c r="AH10">
        <v>2.5</v>
      </c>
      <c r="AI10">
        <v>1</v>
      </c>
      <c r="AJ10" s="15">
        <v>0</v>
      </c>
      <c r="AK10">
        <v>108</v>
      </c>
    </row>
    <row r="11" spans="1:38">
      <c r="A11">
        <v>50</v>
      </c>
      <c r="B11" s="4" t="s">
        <v>11</v>
      </c>
      <c r="C11">
        <v>53</v>
      </c>
      <c r="D11" s="4" t="s">
        <v>12</v>
      </c>
      <c r="E11" s="7" t="s">
        <v>32</v>
      </c>
      <c r="F11">
        <v>3</v>
      </c>
      <c r="G11">
        <v>3</v>
      </c>
      <c r="H11">
        <v>3.25</v>
      </c>
      <c r="I11">
        <v>4</v>
      </c>
      <c r="J11">
        <v>4</v>
      </c>
      <c r="K11">
        <v>0.5</v>
      </c>
      <c r="L11">
        <v>2.75</v>
      </c>
      <c r="M11">
        <v>1.5</v>
      </c>
      <c r="N11">
        <v>4</v>
      </c>
      <c r="O11" s="15">
        <v>0</v>
      </c>
      <c r="P11" s="15">
        <v>0</v>
      </c>
      <c r="Q11" s="15">
        <v>0</v>
      </c>
      <c r="R11" s="15">
        <v>0</v>
      </c>
      <c r="S11">
        <v>4</v>
      </c>
      <c r="T11">
        <v>2.6666666666666665</v>
      </c>
      <c r="U11">
        <v>4</v>
      </c>
      <c r="V11">
        <v>4</v>
      </c>
      <c r="W11">
        <v>4</v>
      </c>
      <c r="X11">
        <v>3</v>
      </c>
      <c r="Y11">
        <v>3</v>
      </c>
      <c r="Z11">
        <v>4</v>
      </c>
      <c r="AA11" s="15">
        <v>0</v>
      </c>
      <c r="AB11" s="15">
        <v>0</v>
      </c>
      <c r="AC11">
        <v>1.5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1</v>
      </c>
      <c r="AJ11" s="15">
        <v>0</v>
      </c>
      <c r="AK11">
        <v>144</v>
      </c>
    </row>
    <row r="12" spans="1:38" ht="30">
      <c r="A12">
        <v>53</v>
      </c>
      <c r="B12" s="4" t="s">
        <v>12</v>
      </c>
      <c r="C12">
        <v>54</v>
      </c>
      <c r="D12" s="4" t="s">
        <v>13</v>
      </c>
      <c r="E12" s="7" t="s">
        <v>33</v>
      </c>
      <c r="F12" s="15">
        <v>0</v>
      </c>
      <c r="G12" s="15">
        <v>0</v>
      </c>
      <c r="H12">
        <v>2</v>
      </c>
      <c r="I12">
        <v>4</v>
      </c>
      <c r="J12" s="15">
        <v>0</v>
      </c>
      <c r="K12" s="15">
        <v>0</v>
      </c>
      <c r="L12">
        <v>4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>
        <v>4</v>
      </c>
      <c r="T12">
        <v>4</v>
      </c>
      <c r="U12" s="15">
        <v>0</v>
      </c>
      <c r="V12">
        <v>2.5</v>
      </c>
      <c r="W12">
        <v>4</v>
      </c>
      <c r="X12" s="15">
        <v>0</v>
      </c>
      <c r="Y12">
        <v>3</v>
      </c>
      <c r="Z12">
        <v>4</v>
      </c>
      <c r="AA12" s="15">
        <v>0</v>
      </c>
      <c r="AB12" s="15">
        <v>0</v>
      </c>
      <c r="AC12">
        <v>3</v>
      </c>
      <c r="AD12">
        <v>4</v>
      </c>
      <c r="AE12">
        <v>4</v>
      </c>
      <c r="AF12">
        <v>4</v>
      </c>
      <c r="AG12" s="15">
        <v>0</v>
      </c>
      <c r="AH12">
        <v>2.5</v>
      </c>
      <c r="AI12">
        <v>3.5</v>
      </c>
      <c r="AJ12" s="15">
        <v>0</v>
      </c>
      <c r="AK12" s="30">
        <v>90</v>
      </c>
    </row>
    <row r="13" spans="1:38" ht="30">
      <c r="A13">
        <v>54</v>
      </c>
      <c r="B13" s="4" t="s">
        <v>13</v>
      </c>
      <c r="C13">
        <v>55</v>
      </c>
      <c r="D13" s="3" t="s">
        <v>80</v>
      </c>
      <c r="E13" s="7" t="s">
        <v>81</v>
      </c>
      <c r="F13" s="15">
        <v>0</v>
      </c>
      <c r="G13">
        <v>1.5</v>
      </c>
      <c r="H13">
        <v>1.25</v>
      </c>
      <c r="I13">
        <v>4</v>
      </c>
      <c r="J13">
        <v>4</v>
      </c>
      <c r="K13">
        <v>4</v>
      </c>
      <c r="L13">
        <v>4</v>
      </c>
      <c r="M13">
        <v>2</v>
      </c>
      <c r="N13">
        <v>4</v>
      </c>
      <c r="O13" s="15">
        <v>0</v>
      </c>
      <c r="P13">
        <v>4</v>
      </c>
      <c r="Q13">
        <v>4</v>
      </c>
      <c r="R13">
        <v>4</v>
      </c>
      <c r="S13">
        <v>2.5</v>
      </c>
      <c r="T13">
        <v>4</v>
      </c>
      <c r="U13">
        <v>2.5</v>
      </c>
      <c r="V13">
        <v>4</v>
      </c>
      <c r="W13">
        <v>2.5</v>
      </c>
      <c r="X13">
        <v>1</v>
      </c>
      <c r="Y13">
        <v>3</v>
      </c>
      <c r="Z13">
        <v>4</v>
      </c>
      <c r="AA13" s="15">
        <v>0</v>
      </c>
      <c r="AB13">
        <v>4</v>
      </c>
      <c r="AC13">
        <v>2.5</v>
      </c>
      <c r="AD13">
        <v>4</v>
      </c>
      <c r="AE13">
        <v>4</v>
      </c>
      <c r="AF13">
        <v>1</v>
      </c>
      <c r="AG13" s="15">
        <v>0</v>
      </c>
      <c r="AH13">
        <v>2.5</v>
      </c>
      <c r="AI13">
        <v>1</v>
      </c>
      <c r="AJ13">
        <v>4</v>
      </c>
      <c r="AK13" s="20">
        <v>162</v>
      </c>
    </row>
    <row r="14" spans="1:38" ht="30">
      <c r="A14">
        <v>58</v>
      </c>
      <c r="B14" s="4" t="s">
        <v>14</v>
      </c>
      <c r="C14">
        <v>58</v>
      </c>
      <c r="D14" s="4" t="s">
        <v>14</v>
      </c>
      <c r="E14" s="7" t="s">
        <v>34</v>
      </c>
      <c r="F14">
        <v>3.25</v>
      </c>
      <c r="G14">
        <v>3.5</v>
      </c>
      <c r="H14">
        <v>3.5</v>
      </c>
      <c r="I14">
        <v>4</v>
      </c>
      <c r="J14">
        <v>4</v>
      </c>
      <c r="K14">
        <v>4</v>
      </c>
      <c r="L14">
        <v>2</v>
      </c>
      <c r="M14">
        <v>4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>
        <v>2.5</v>
      </c>
      <c r="T14">
        <v>4</v>
      </c>
      <c r="U14">
        <v>2.5</v>
      </c>
      <c r="V14">
        <v>2.5</v>
      </c>
      <c r="W14">
        <v>4</v>
      </c>
      <c r="X14">
        <v>2</v>
      </c>
      <c r="Y14">
        <v>3</v>
      </c>
      <c r="Z14">
        <v>4</v>
      </c>
      <c r="AA14" s="15">
        <v>0</v>
      </c>
      <c r="AB14" s="15">
        <v>0</v>
      </c>
      <c r="AC14">
        <v>2.5</v>
      </c>
      <c r="AD14">
        <v>4</v>
      </c>
      <c r="AE14">
        <v>4</v>
      </c>
      <c r="AF14">
        <v>4</v>
      </c>
      <c r="AG14" s="15">
        <v>0</v>
      </c>
      <c r="AH14">
        <v>4</v>
      </c>
      <c r="AI14">
        <v>1</v>
      </c>
      <c r="AJ14" s="15">
        <v>0</v>
      </c>
      <c r="AK14">
        <v>132</v>
      </c>
    </row>
    <row r="15" spans="1:38" ht="30">
      <c r="A15">
        <v>62</v>
      </c>
      <c r="B15" s="4" t="s">
        <v>15</v>
      </c>
      <c r="C15">
        <v>62</v>
      </c>
      <c r="D15" s="4" t="s">
        <v>15</v>
      </c>
      <c r="E15" s="7" t="s">
        <v>35</v>
      </c>
      <c r="F15">
        <v>2.75</v>
      </c>
      <c r="G15">
        <v>1</v>
      </c>
      <c r="H15">
        <v>3.5</v>
      </c>
      <c r="I15" s="15">
        <v>0</v>
      </c>
      <c r="J15" s="15">
        <v>0</v>
      </c>
      <c r="K15">
        <v>4</v>
      </c>
      <c r="L15">
        <v>0</v>
      </c>
      <c r="M15">
        <v>1.5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>
        <v>2.5</v>
      </c>
      <c r="T15">
        <v>4</v>
      </c>
      <c r="U15">
        <v>4</v>
      </c>
      <c r="V15">
        <v>2.5</v>
      </c>
      <c r="W15">
        <v>4</v>
      </c>
      <c r="X15">
        <v>3</v>
      </c>
      <c r="Y15">
        <v>3</v>
      </c>
      <c r="Z15" s="15">
        <v>0</v>
      </c>
      <c r="AA15" s="15">
        <v>0</v>
      </c>
      <c r="AB15" s="15">
        <v>0</v>
      </c>
      <c r="AC15">
        <v>2.5</v>
      </c>
      <c r="AD15" s="15">
        <v>0</v>
      </c>
      <c r="AE15">
        <v>4</v>
      </c>
      <c r="AF15">
        <v>4</v>
      </c>
      <c r="AG15" s="15">
        <v>0</v>
      </c>
      <c r="AH15" s="15">
        <v>0</v>
      </c>
      <c r="AI15">
        <v>3.5</v>
      </c>
      <c r="AJ15" s="15">
        <v>0</v>
      </c>
      <c r="AK15" s="29">
        <v>102</v>
      </c>
    </row>
    <row r="16" spans="1:38">
      <c r="A16">
        <v>63</v>
      </c>
      <c r="B16" s="4" t="s">
        <v>16</v>
      </c>
      <c r="C16">
        <v>65</v>
      </c>
      <c r="D16" s="4" t="s">
        <v>17</v>
      </c>
      <c r="E16" s="7" t="s">
        <v>37</v>
      </c>
      <c r="F16">
        <v>3.25</v>
      </c>
      <c r="G16">
        <v>2.5</v>
      </c>
      <c r="H16">
        <v>3</v>
      </c>
      <c r="I16" s="15">
        <v>0</v>
      </c>
      <c r="J16" s="15">
        <v>0</v>
      </c>
      <c r="K16">
        <v>4</v>
      </c>
      <c r="L16" s="15">
        <v>0</v>
      </c>
      <c r="M16">
        <v>4</v>
      </c>
      <c r="N16">
        <v>4</v>
      </c>
      <c r="O16" s="15">
        <v>0</v>
      </c>
      <c r="P16">
        <v>4</v>
      </c>
      <c r="Q16">
        <v>4</v>
      </c>
      <c r="R16" s="15">
        <v>0</v>
      </c>
      <c r="S16">
        <v>4</v>
      </c>
      <c r="T16">
        <v>4</v>
      </c>
      <c r="U16">
        <v>2.5</v>
      </c>
      <c r="V16" s="15">
        <v>0</v>
      </c>
      <c r="W16">
        <v>4</v>
      </c>
      <c r="X16">
        <v>2.5</v>
      </c>
      <c r="Y16">
        <v>3</v>
      </c>
      <c r="Z16">
        <v>1.5</v>
      </c>
      <c r="AA16">
        <v>4</v>
      </c>
      <c r="AB16">
        <v>4</v>
      </c>
      <c r="AC16">
        <v>3</v>
      </c>
      <c r="AD16">
        <v>4</v>
      </c>
      <c r="AE16">
        <v>4</v>
      </c>
      <c r="AF16">
        <v>1.5</v>
      </c>
      <c r="AG16">
        <v>4</v>
      </c>
      <c r="AH16">
        <v>2.5</v>
      </c>
      <c r="AI16">
        <v>3.5</v>
      </c>
      <c r="AJ16" s="15">
        <v>0</v>
      </c>
      <c r="AK16">
        <v>144</v>
      </c>
    </row>
    <row r="17" spans="1:37">
      <c r="A17">
        <v>65</v>
      </c>
      <c r="B17" s="4" t="s">
        <v>17</v>
      </c>
      <c r="C17">
        <v>67</v>
      </c>
      <c r="D17" s="4" t="s">
        <v>18</v>
      </c>
      <c r="E17" s="7" t="s">
        <v>38</v>
      </c>
      <c r="F17">
        <v>3.5</v>
      </c>
      <c r="G17">
        <v>2</v>
      </c>
      <c r="H17">
        <v>2.75</v>
      </c>
      <c r="I17" s="15">
        <v>0</v>
      </c>
      <c r="J17" s="15">
        <v>0</v>
      </c>
      <c r="K17">
        <v>4</v>
      </c>
      <c r="L17">
        <v>2</v>
      </c>
      <c r="M17">
        <v>4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>
        <v>4</v>
      </c>
      <c r="T17">
        <v>4</v>
      </c>
      <c r="U17">
        <v>4</v>
      </c>
      <c r="V17" s="15">
        <v>0</v>
      </c>
      <c r="W17">
        <v>4</v>
      </c>
      <c r="X17">
        <v>1</v>
      </c>
      <c r="Y17">
        <v>3</v>
      </c>
      <c r="Z17">
        <v>4</v>
      </c>
      <c r="AA17" s="15">
        <v>0</v>
      </c>
      <c r="AB17" s="15">
        <v>0</v>
      </c>
      <c r="AC17" s="15">
        <v>0</v>
      </c>
      <c r="AD17">
        <v>4</v>
      </c>
      <c r="AE17">
        <v>4</v>
      </c>
      <c r="AF17">
        <v>4</v>
      </c>
      <c r="AG17" s="15">
        <v>0</v>
      </c>
      <c r="AH17">
        <v>2.5</v>
      </c>
      <c r="AI17">
        <v>3.5</v>
      </c>
      <c r="AJ17" s="15">
        <v>0</v>
      </c>
      <c r="AK17">
        <v>108</v>
      </c>
    </row>
    <row r="18" spans="1:37">
      <c r="A18">
        <v>67</v>
      </c>
      <c r="B18" s="4" t="s">
        <v>18</v>
      </c>
      <c r="C18">
        <v>69</v>
      </c>
      <c r="D18" s="4" t="s">
        <v>19</v>
      </c>
      <c r="E18" s="7" t="s">
        <v>39</v>
      </c>
      <c r="F18">
        <v>3.75</v>
      </c>
      <c r="G18">
        <v>3.75</v>
      </c>
      <c r="H18">
        <v>3.75</v>
      </c>
      <c r="I18" s="15">
        <v>0</v>
      </c>
      <c r="J18" s="15">
        <v>0</v>
      </c>
      <c r="K18">
        <v>4</v>
      </c>
      <c r="L18">
        <v>3.25</v>
      </c>
      <c r="M18">
        <v>4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>
        <v>2.5</v>
      </c>
      <c r="T18">
        <v>4</v>
      </c>
      <c r="U18" s="15">
        <v>0</v>
      </c>
      <c r="V18" s="15">
        <v>0</v>
      </c>
      <c r="W18">
        <v>2.5</v>
      </c>
      <c r="X18">
        <v>2.5</v>
      </c>
      <c r="Y18">
        <v>3</v>
      </c>
      <c r="Z18">
        <v>1.5</v>
      </c>
      <c r="AA18" s="15">
        <v>0</v>
      </c>
      <c r="AB18" s="15">
        <v>0</v>
      </c>
      <c r="AC18">
        <v>2.5</v>
      </c>
      <c r="AD18">
        <v>4</v>
      </c>
      <c r="AE18">
        <v>4</v>
      </c>
      <c r="AF18">
        <v>4</v>
      </c>
      <c r="AG18" s="15">
        <v>0</v>
      </c>
      <c r="AH18">
        <v>2.5</v>
      </c>
      <c r="AI18">
        <v>3.5</v>
      </c>
      <c r="AJ18">
        <v>4</v>
      </c>
      <c r="AK18">
        <v>114</v>
      </c>
    </row>
    <row r="19" spans="1:37" ht="30">
      <c r="A19">
        <v>69</v>
      </c>
      <c r="B19" s="4" t="s">
        <v>19</v>
      </c>
      <c r="C19">
        <v>70</v>
      </c>
      <c r="D19" s="4" t="s">
        <v>82</v>
      </c>
      <c r="E19" s="7" t="s">
        <v>83</v>
      </c>
      <c r="F19">
        <v>1.75</v>
      </c>
      <c r="G19">
        <v>1.5</v>
      </c>
      <c r="H19">
        <v>3.75</v>
      </c>
      <c r="I19">
        <v>4</v>
      </c>
      <c r="J19" s="15">
        <v>0</v>
      </c>
      <c r="K19">
        <v>2</v>
      </c>
      <c r="L19">
        <v>4</v>
      </c>
      <c r="M19">
        <v>4</v>
      </c>
      <c r="N19" s="15">
        <v>0</v>
      </c>
      <c r="O19" s="15">
        <v>0</v>
      </c>
      <c r="P19">
        <v>4</v>
      </c>
      <c r="Q19" s="15">
        <v>0</v>
      </c>
      <c r="R19" s="15">
        <v>0</v>
      </c>
      <c r="S19">
        <v>2.5</v>
      </c>
      <c r="T19">
        <v>4</v>
      </c>
      <c r="U19" s="15">
        <v>0</v>
      </c>
      <c r="V19">
        <v>2.5</v>
      </c>
      <c r="W19">
        <v>2.5</v>
      </c>
      <c r="X19">
        <v>3</v>
      </c>
      <c r="Y19">
        <v>3</v>
      </c>
      <c r="Z19">
        <v>1.5</v>
      </c>
      <c r="AA19" s="15">
        <v>0</v>
      </c>
      <c r="AB19" s="15">
        <v>0</v>
      </c>
      <c r="AC19">
        <v>4</v>
      </c>
      <c r="AD19">
        <v>4</v>
      </c>
      <c r="AE19">
        <v>2</v>
      </c>
      <c r="AF19">
        <v>4</v>
      </c>
      <c r="AG19">
        <v>4</v>
      </c>
      <c r="AH19">
        <v>2.5</v>
      </c>
      <c r="AI19">
        <v>3.5</v>
      </c>
      <c r="AJ19" s="15">
        <v>0</v>
      </c>
      <c r="AK19">
        <v>132</v>
      </c>
    </row>
    <row r="20" spans="1:37" ht="30">
      <c r="A20">
        <v>71</v>
      </c>
      <c r="B20" s="4" t="s">
        <v>20</v>
      </c>
      <c r="C20">
        <v>71</v>
      </c>
      <c r="D20" s="4" t="s">
        <v>20</v>
      </c>
      <c r="E20" s="7" t="s">
        <v>40</v>
      </c>
      <c r="F20" s="15">
        <v>0</v>
      </c>
      <c r="G20">
        <v>4</v>
      </c>
      <c r="H20" s="15">
        <v>0</v>
      </c>
      <c r="I20">
        <v>4</v>
      </c>
      <c r="J20" s="15">
        <v>0</v>
      </c>
      <c r="K20">
        <v>2.75</v>
      </c>
      <c r="L20">
        <v>3</v>
      </c>
      <c r="M20">
        <v>4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>
        <v>4</v>
      </c>
      <c r="U20" s="15">
        <v>0</v>
      </c>
      <c r="V20">
        <v>4</v>
      </c>
      <c r="W20">
        <v>2.5</v>
      </c>
      <c r="X20">
        <v>2</v>
      </c>
      <c r="Y20">
        <v>3</v>
      </c>
      <c r="Z20">
        <v>4</v>
      </c>
      <c r="AA20" s="15">
        <v>0</v>
      </c>
      <c r="AB20" s="15">
        <v>0</v>
      </c>
      <c r="AC20" s="15">
        <v>0</v>
      </c>
      <c r="AD20">
        <v>4</v>
      </c>
      <c r="AE20">
        <v>2</v>
      </c>
      <c r="AF20" s="15">
        <v>0</v>
      </c>
      <c r="AG20" s="15">
        <v>0</v>
      </c>
      <c r="AH20">
        <v>2.5</v>
      </c>
      <c r="AI20">
        <v>3.5</v>
      </c>
      <c r="AJ20" s="15">
        <v>0</v>
      </c>
      <c r="AK20" s="30">
        <v>90</v>
      </c>
    </row>
    <row r="21" spans="1:37">
      <c r="A21">
        <v>72</v>
      </c>
      <c r="B21" s="3">
        <v>2331</v>
      </c>
      <c r="C21">
        <v>72</v>
      </c>
      <c r="D21" s="3">
        <v>2331</v>
      </c>
      <c r="E21" s="7" t="s">
        <v>41</v>
      </c>
      <c r="F21">
        <v>3.25</v>
      </c>
      <c r="G21" s="15">
        <v>0</v>
      </c>
      <c r="H21">
        <v>3</v>
      </c>
      <c r="I21">
        <v>4</v>
      </c>
      <c r="J21">
        <v>4</v>
      </c>
      <c r="K21">
        <v>3</v>
      </c>
      <c r="L21">
        <v>3</v>
      </c>
      <c r="M21">
        <v>1</v>
      </c>
      <c r="N21">
        <v>4</v>
      </c>
      <c r="O21" s="15">
        <v>0</v>
      </c>
      <c r="P21">
        <v>4</v>
      </c>
      <c r="Q21">
        <v>4</v>
      </c>
      <c r="R21" s="15">
        <v>0</v>
      </c>
      <c r="S21" s="15">
        <v>0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 s="15">
        <v>0</v>
      </c>
      <c r="AH21">
        <v>4</v>
      </c>
      <c r="AI21">
        <v>3.5</v>
      </c>
      <c r="AJ21">
        <v>4</v>
      </c>
      <c r="AK21" s="20">
        <v>156</v>
      </c>
    </row>
    <row r="22" spans="1:37">
      <c r="B22" s="4"/>
      <c r="C22" s="4"/>
      <c r="D22" s="4"/>
      <c r="E22" s="7"/>
    </row>
    <row r="23" spans="1:37">
      <c r="B23" s="4"/>
      <c r="C23" s="4"/>
      <c r="D23" s="4"/>
      <c r="E23" s="7"/>
    </row>
    <row r="24" spans="1:37">
      <c r="B24" s="4"/>
      <c r="C24" s="4"/>
      <c r="D24" s="4"/>
      <c r="E24" s="8"/>
      <c r="F24" s="8"/>
    </row>
    <row r="25" spans="1:37">
      <c r="B25" s="3"/>
      <c r="C25" s="3"/>
      <c r="D25" s="3"/>
      <c r="E25" s="7"/>
    </row>
    <row r="26" spans="1:37">
      <c r="B26" s="4"/>
      <c r="C26" s="4"/>
      <c r="D26" s="4"/>
      <c r="E26" s="7"/>
    </row>
    <row r="27" spans="1:37">
      <c r="B27" s="4"/>
      <c r="C27" s="4"/>
      <c r="D27" s="4"/>
      <c r="E27" s="7"/>
    </row>
    <row r="28" spans="1:37">
      <c r="B28" s="4"/>
      <c r="C28" s="4"/>
      <c r="D28" s="4"/>
      <c r="E28" s="7"/>
    </row>
    <row r="29" spans="1:37">
      <c r="B29" s="4"/>
      <c r="C29" s="4"/>
      <c r="D29" s="4"/>
      <c r="E29" s="7"/>
    </row>
    <row r="30" spans="1:37">
      <c r="B30" s="5"/>
      <c r="C30" s="5"/>
      <c r="D30" s="5"/>
      <c r="E30" s="7"/>
      <c r="F30" s="7"/>
    </row>
    <row r="31" spans="1:37">
      <c r="B31" s="5"/>
      <c r="C31" s="5"/>
      <c r="D31" s="5"/>
      <c r="E31" s="7"/>
      <c r="F31" s="7"/>
    </row>
    <row r="32" spans="1:37">
      <c r="B32" s="5"/>
      <c r="C32" s="5"/>
      <c r="D32" s="5"/>
      <c r="E32" s="7"/>
      <c r="F32" s="7"/>
    </row>
    <row r="33" spans="2:6">
      <c r="B33" s="5"/>
      <c r="C33" s="5"/>
      <c r="D33" s="5"/>
      <c r="E33" s="7"/>
      <c r="F33" s="7"/>
    </row>
    <row r="34" spans="2:6">
      <c r="B34" s="5"/>
      <c r="C34" s="5"/>
      <c r="D34" s="5"/>
      <c r="E34" s="7"/>
      <c r="F34" s="7"/>
    </row>
    <row r="35" spans="2:6">
      <c r="B35" s="5"/>
      <c r="C35" s="5"/>
      <c r="D35" s="5"/>
      <c r="E35" s="7"/>
      <c r="F35" s="7"/>
    </row>
    <row r="36" spans="2:6">
      <c r="B36" s="5"/>
      <c r="C36" s="5"/>
      <c r="D36" s="5"/>
      <c r="E36" s="7"/>
      <c r="F36" s="7"/>
    </row>
    <row r="37" spans="2:6">
      <c r="B37" s="5"/>
      <c r="C37" s="5"/>
      <c r="D37" s="5"/>
      <c r="E37" s="7"/>
      <c r="F37" s="7"/>
    </row>
    <row r="38" spans="2:6">
      <c r="B38" s="5"/>
      <c r="C38" s="5"/>
      <c r="D38" s="5"/>
      <c r="E38" s="7"/>
      <c r="F38" s="7"/>
    </row>
    <row r="39" spans="2:6">
      <c r="B39" s="5"/>
      <c r="C39" s="5"/>
      <c r="D39" s="5"/>
      <c r="E39" s="7"/>
    </row>
    <row r="40" spans="2:6">
      <c r="B40" s="5"/>
      <c r="C40" s="5"/>
      <c r="D40" s="5"/>
      <c r="E40" s="7"/>
    </row>
    <row r="41" spans="2:6">
      <c r="B41" s="5"/>
      <c r="C41" s="5"/>
      <c r="D41" s="5"/>
      <c r="E41" s="7"/>
      <c r="F41" s="7"/>
    </row>
    <row r="42" spans="2:6">
      <c r="B42" s="5"/>
      <c r="C42" s="5"/>
      <c r="D42" s="5"/>
      <c r="E42" s="7"/>
    </row>
    <row r="43" spans="2:6">
      <c r="B43" s="5"/>
      <c r="C43" s="5"/>
      <c r="D43" s="5"/>
      <c r="E43" s="7"/>
    </row>
    <row r="44" spans="2:6">
      <c r="B44" s="5"/>
      <c r="C44" s="5"/>
      <c r="D44" s="5"/>
      <c r="E44" s="7"/>
      <c r="F44" s="7"/>
    </row>
    <row r="45" spans="2:6">
      <c r="B45" s="5"/>
      <c r="C45" s="5"/>
      <c r="D45" s="5"/>
      <c r="E45" s="7"/>
    </row>
    <row r="46" spans="2:6">
      <c r="B46" s="5"/>
      <c r="C46" s="5"/>
      <c r="D46" s="5"/>
    </row>
    <row r="47" spans="2:6">
      <c r="B47" s="5"/>
      <c r="C47" s="5"/>
      <c r="D47" s="5"/>
      <c r="E47" s="7"/>
    </row>
    <row r="48" spans="2:6">
      <c r="B48" s="5"/>
      <c r="C48" s="5"/>
      <c r="D48" s="5"/>
      <c r="E48" s="7"/>
    </row>
    <row r="49" spans="2:5">
      <c r="B49" s="5"/>
      <c r="C49" s="5"/>
      <c r="D49" s="5"/>
      <c r="E49" s="7"/>
    </row>
    <row r="50" spans="2:5">
      <c r="B50" s="5"/>
      <c r="C50" s="5"/>
      <c r="D50" s="5"/>
      <c r="E50" s="7"/>
    </row>
    <row r="51" spans="2:5">
      <c r="B51" s="5"/>
      <c r="C51" s="5"/>
      <c r="D51" s="5"/>
      <c r="E51" s="7"/>
    </row>
    <row r="52" spans="2:5">
      <c r="B52" s="5"/>
      <c r="C52" s="5"/>
      <c r="D52" s="5"/>
      <c r="E52" s="7"/>
    </row>
    <row r="53" spans="2:5">
      <c r="B53" s="5"/>
      <c r="C53" s="5"/>
      <c r="D53" s="5"/>
      <c r="E53" s="7"/>
    </row>
    <row r="54" spans="2:5">
      <c r="B54" s="5"/>
      <c r="C54" s="5"/>
      <c r="D54" s="5"/>
      <c r="E54" s="7"/>
    </row>
    <row r="55" spans="2:5">
      <c r="B55" s="5"/>
      <c r="C55" s="5"/>
      <c r="D55" s="5"/>
      <c r="E55" s="7"/>
    </row>
    <row r="56" spans="2:5">
      <c r="B56" s="5"/>
      <c r="C56" s="5"/>
      <c r="D56" s="5"/>
      <c r="E56" s="7"/>
    </row>
    <row r="57" spans="2:5">
      <c r="B57" s="5"/>
      <c r="C57" s="5"/>
      <c r="D57" s="5"/>
      <c r="E57" s="7"/>
    </row>
    <row r="58" spans="2:5">
      <c r="B58" s="5"/>
      <c r="C58" s="5"/>
      <c r="D58" s="5"/>
      <c r="E58" s="7"/>
    </row>
    <row r="59" spans="2:5">
      <c r="B59" s="5"/>
      <c r="C59" s="5"/>
      <c r="D59" s="5"/>
      <c r="E59" s="7"/>
    </row>
    <row r="60" spans="2:5">
      <c r="B60" s="5"/>
      <c r="C60" s="5"/>
      <c r="D60" s="5"/>
      <c r="E60" s="7"/>
    </row>
    <row r="61" spans="2:5">
      <c r="B61" s="5"/>
      <c r="C61" s="5"/>
      <c r="D61" s="5"/>
      <c r="E61" s="7"/>
    </row>
    <row r="62" spans="2:5">
      <c r="B62" s="5"/>
      <c r="C62" s="5"/>
      <c r="D62" s="5"/>
      <c r="E62" s="7"/>
    </row>
    <row r="63" spans="2:5">
      <c r="B63" s="5"/>
      <c r="C63" s="5"/>
      <c r="D63" s="5"/>
      <c r="E63" s="7"/>
    </row>
    <row r="64" spans="2:5">
      <c r="B64" s="5"/>
      <c r="C64" s="5"/>
      <c r="D64" s="5"/>
      <c r="E64" s="7"/>
    </row>
    <row r="65" spans="2:6">
      <c r="B65" s="5"/>
      <c r="C65" s="5"/>
      <c r="D65" s="5"/>
      <c r="E65" s="7"/>
    </row>
    <row r="66" spans="2:6">
      <c r="B66" s="5"/>
      <c r="C66" s="5"/>
      <c r="D66" s="5"/>
      <c r="E66" s="7"/>
    </row>
    <row r="67" spans="2:6">
      <c r="B67" s="5"/>
      <c r="C67" s="5"/>
      <c r="D67" s="5"/>
      <c r="E67" s="7"/>
    </row>
    <row r="68" spans="2:6">
      <c r="B68" s="5"/>
      <c r="C68" s="5"/>
      <c r="D68" s="5"/>
      <c r="E68" s="7"/>
    </row>
    <row r="69" spans="2:6">
      <c r="B69" s="5"/>
      <c r="C69" s="5"/>
      <c r="D69" s="5"/>
      <c r="E69" s="7"/>
    </row>
    <row r="70" spans="2:6">
      <c r="B70" s="5"/>
      <c r="C70" s="5"/>
      <c r="D70" s="5"/>
      <c r="E70" s="7"/>
    </row>
    <row r="71" spans="2:6">
      <c r="B71" s="5"/>
      <c r="C71" s="5"/>
      <c r="D71" s="5"/>
      <c r="E71" s="7"/>
      <c r="F71" s="7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3616-3F72-43AE-9BE0-CCDC7AA87BF0}">
  <dimension ref="A1:DO324"/>
  <sheetViews>
    <sheetView zoomScale="70" zoomScaleNormal="70" workbookViewId="0">
      <selection activeCell="Q52" sqref="Q52"/>
    </sheetView>
  </sheetViews>
  <sheetFormatPr defaultRowHeight="15"/>
  <cols>
    <col min="2" max="2" width="13.42578125" customWidth="1"/>
    <col min="4" max="4" width="18.42578125" customWidth="1"/>
    <col min="18" max="18" width="10.7109375" customWidth="1"/>
    <col min="19" max="19" width="11.28515625" customWidth="1"/>
    <col min="20" max="22" width="11.140625" customWidth="1"/>
    <col min="32" max="32" width="11" customWidth="1"/>
    <col min="33" max="33" width="11.7109375" customWidth="1"/>
    <col min="34" max="34" width="16.140625" customWidth="1"/>
    <col min="35" max="35" width="15.42578125" customWidth="1"/>
  </cols>
  <sheetData>
    <row r="1" spans="1:119">
      <c r="C1" s="44" t="s">
        <v>59</v>
      </c>
      <c r="D1" s="44"/>
      <c r="E1" s="44"/>
      <c r="F1" s="44"/>
      <c r="G1" s="44"/>
      <c r="H1" s="44"/>
      <c r="I1" s="44"/>
      <c r="J1" s="44"/>
      <c r="K1" s="12"/>
      <c r="L1" s="46" t="s">
        <v>68</v>
      </c>
      <c r="M1" s="46"/>
      <c r="N1" s="46"/>
      <c r="O1" s="46"/>
      <c r="P1" s="13"/>
      <c r="Q1" s="13"/>
      <c r="R1" s="47" t="s">
        <v>69</v>
      </c>
      <c r="S1" s="47"/>
      <c r="T1" s="47"/>
      <c r="U1" s="47"/>
      <c r="V1" s="47"/>
      <c r="W1" s="47"/>
      <c r="X1" s="14"/>
      <c r="Y1" s="14"/>
      <c r="Z1" s="14"/>
      <c r="AA1" s="14"/>
      <c r="AB1" s="14"/>
      <c r="AC1" s="48" t="s">
        <v>70</v>
      </c>
      <c r="AD1" s="48"/>
      <c r="AE1" s="48"/>
      <c r="AF1" s="49" t="s">
        <v>71</v>
      </c>
      <c r="AG1" s="49"/>
      <c r="AH1" s="50" t="s">
        <v>101</v>
      </c>
      <c r="AI1" s="45" t="s">
        <v>102</v>
      </c>
      <c r="AJ1" s="45" t="s">
        <v>42</v>
      </c>
    </row>
    <row r="2" spans="1:119">
      <c r="A2" s="2" t="s">
        <v>1</v>
      </c>
      <c r="B2" s="6" t="s">
        <v>21</v>
      </c>
      <c r="C2" s="9" t="s">
        <v>60</v>
      </c>
      <c r="D2" s="9" t="s">
        <v>61</v>
      </c>
      <c r="E2" s="10" t="s">
        <v>43</v>
      </c>
      <c r="F2" s="10" t="s">
        <v>46</v>
      </c>
      <c r="G2" s="10" t="s">
        <v>49</v>
      </c>
      <c r="H2" s="31" t="s">
        <v>51</v>
      </c>
      <c r="I2" s="31" t="s">
        <v>52</v>
      </c>
      <c r="J2" s="31" t="s">
        <v>53</v>
      </c>
      <c r="K2" s="31" t="s">
        <v>93</v>
      </c>
      <c r="L2" s="11" t="s">
        <v>54</v>
      </c>
      <c r="M2" s="11" t="s">
        <v>55</v>
      </c>
      <c r="N2" s="11" t="s">
        <v>56</v>
      </c>
      <c r="O2" s="11" t="s">
        <v>57</v>
      </c>
      <c r="P2" s="31" t="s">
        <v>94</v>
      </c>
      <c r="Q2" s="31" t="s">
        <v>95</v>
      </c>
      <c r="R2" s="9" t="s">
        <v>63</v>
      </c>
      <c r="S2" s="9" t="s">
        <v>62</v>
      </c>
      <c r="T2" s="9" t="s">
        <v>64</v>
      </c>
      <c r="U2" s="10" t="s">
        <v>44</v>
      </c>
      <c r="V2" s="10" t="s">
        <v>47</v>
      </c>
      <c r="W2" s="10" t="s">
        <v>48</v>
      </c>
      <c r="X2" s="32" t="s">
        <v>96</v>
      </c>
      <c r="Y2" s="32" t="s">
        <v>97</v>
      </c>
      <c r="Z2" s="32" t="s">
        <v>98</v>
      </c>
      <c r="AA2" s="32" t="s">
        <v>99</v>
      </c>
      <c r="AB2" s="32" t="s">
        <v>100</v>
      </c>
      <c r="AC2" s="9" t="s">
        <v>65</v>
      </c>
      <c r="AD2" s="9" t="s">
        <v>66</v>
      </c>
      <c r="AE2" s="9" t="s">
        <v>67</v>
      </c>
      <c r="AF2" s="10" t="s">
        <v>45</v>
      </c>
      <c r="AG2" s="10" t="s">
        <v>50</v>
      </c>
      <c r="AH2" s="50"/>
      <c r="AI2" s="45"/>
      <c r="AJ2" s="45"/>
    </row>
    <row r="3" spans="1:119" s="20" customFormat="1" ht="17.25" customHeight="1">
      <c r="A3" s="28" t="s">
        <v>3</v>
      </c>
      <c r="B3" s="28" t="s">
        <v>23</v>
      </c>
      <c r="C3">
        <v>3</v>
      </c>
      <c r="D3" s="15">
        <v>0</v>
      </c>
      <c r="E3" s="15">
        <v>0</v>
      </c>
      <c r="F3">
        <v>2.5</v>
      </c>
      <c r="G3">
        <v>3</v>
      </c>
      <c r="H3">
        <v>1.5</v>
      </c>
      <c r="I3">
        <v>4</v>
      </c>
      <c r="J3">
        <v>4</v>
      </c>
      <c r="K3" s="15">
        <v>0</v>
      </c>
      <c r="L3">
        <v>4</v>
      </c>
      <c r="M3" s="15">
        <v>0</v>
      </c>
      <c r="N3">
        <v>4</v>
      </c>
      <c r="O3">
        <v>1</v>
      </c>
      <c r="P3">
        <v>4</v>
      </c>
      <c r="Q3" s="15">
        <v>0</v>
      </c>
      <c r="R3">
        <v>3</v>
      </c>
      <c r="S3">
        <v>2.75</v>
      </c>
      <c r="T3">
        <v>4</v>
      </c>
      <c r="U3">
        <v>4</v>
      </c>
      <c r="V3">
        <v>2.5</v>
      </c>
      <c r="W3">
        <v>2.5</v>
      </c>
      <c r="X3">
        <v>4</v>
      </c>
      <c r="Y3">
        <v>4</v>
      </c>
      <c r="Z3" s="15">
        <v>0</v>
      </c>
      <c r="AA3">
        <v>4</v>
      </c>
      <c r="AB3">
        <v>4</v>
      </c>
      <c r="AC3">
        <v>3</v>
      </c>
      <c r="AD3">
        <v>3</v>
      </c>
      <c r="AE3">
        <v>2</v>
      </c>
      <c r="AF3" s="15">
        <v>0</v>
      </c>
      <c r="AG3">
        <v>4</v>
      </c>
      <c r="AH3"/>
      <c r="AI3">
        <v>144</v>
      </c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</row>
    <row r="4" spans="1:119">
      <c r="A4" s="28" t="s">
        <v>4</v>
      </c>
      <c r="B4" s="28" t="s">
        <v>24</v>
      </c>
      <c r="C4">
        <v>3</v>
      </c>
      <c r="D4">
        <v>4</v>
      </c>
      <c r="E4">
        <v>2.5</v>
      </c>
      <c r="F4">
        <v>2.5</v>
      </c>
      <c r="G4">
        <v>3</v>
      </c>
      <c r="H4">
        <v>2.5</v>
      </c>
      <c r="I4">
        <v>4</v>
      </c>
      <c r="J4">
        <v>4</v>
      </c>
      <c r="K4" s="15">
        <v>0</v>
      </c>
      <c r="L4">
        <v>4</v>
      </c>
      <c r="M4">
        <v>4</v>
      </c>
      <c r="N4">
        <v>4</v>
      </c>
      <c r="O4">
        <v>3.5</v>
      </c>
      <c r="P4" s="15">
        <v>0</v>
      </c>
      <c r="Q4" s="15">
        <v>0</v>
      </c>
      <c r="R4">
        <v>2.5</v>
      </c>
      <c r="S4">
        <v>3</v>
      </c>
      <c r="T4">
        <v>4</v>
      </c>
      <c r="U4">
        <v>4</v>
      </c>
      <c r="V4">
        <v>2.5</v>
      </c>
      <c r="W4">
        <v>2.5</v>
      </c>
      <c r="X4" s="15">
        <v>0</v>
      </c>
      <c r="Y4" s="15">
        <v>0</v>
      </c>
      <c r="Z4" s="15">
        <v>0</v>
      </c>
      <c r="AA4">
        <v>4</v>
      </c>
      <c r="AB4" s="15">
        <v>0</v>
      </c>
      <c r="AC4">
        <v>2.75</v>
      </c>
      <c r="AD4">
        <v>2.5</v>
      </c>
      <c r="AE4">
        <v>1</v>
      </c>
      <c r="AF4" s="15">
        <v>0</v>
      </c>
      <c r="AG4">
        <v>4</v>
      </c>
      <c r="AI4">
        <v>138</v>
      </c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</row>
    <row r="5" spans="1:119">
      <c r="A5" s="28" t="s">
        <v>6</v>
      </c>
      <c r="B5" s="28" t="s">
        <v>26</v>
      </c>
      <c r="C5">
        <v>3.5</v>
      </c>
      <c r="D5">
        <v>4</v>
      </c>
      <c r="E5" s="15">
        <v>0</v>
      </c>
      <c r="F5">
        <v>2.5</v>
      </c>
      <c r="G5">
        <v>3</v>
      </c>
      <c r="H5">
        <v>4</v>
      </c>
      <c r="I5">
        <v>4</v>
      </c>
      <c r="J5">
        <v>2</v>
      </c>
      <c r="K5" s="15">
        <v>0</v>
      </c>
      <c r="L5">
        <v>4</v>
      </c>
      <c r="M5">
        <v>4</v>
      </c>
      <c r="N5">
        <v>4</v>
      </c>
      <c r="O5">
        <v>3.5</v>
      </c>
      <c r="P5">
        <v>4</v>
      </c>
      <c r="Q5" s="15">
        <v>0</v>
      </c>
      <c r="R5">
        <v>3.25</v>
      </c>
      <c r="S5">
        <v>3.25</v>
      </c>
      <c r="T5">
        <v>4</v>
      </c>
      <c r="U5">
        <v>4</v>
      </c>
      <c r="V5">
        <v>2.5</v>
      </c>
      <c r="W5" s="15">
        <v>0</v>
      </c>
      <c r="X5" s="15">
        <v>0</v>
      </c>
      <c r="Y5">
        <v>4</v>
      </c>
      <c r="Z5" s="15">
        <v>0</v>
      </c>
      <c r="AA5" s="15">
        <v>0</v>
      </c>
      <c r="AB5" s="15">
        <v>0</v>
      </c>
      <c r="AC5">
        <v>3</v>
      </c>
      <c r="AD5">
        <v>4</v>
      </c>
      <c r="AE5">
        <v>2</v>
      </c>
      <c r="AF5" s="15">
        <v>0</v>
      </c>
      <c r="AG5">
        <v>4</v>
      </c>
      <c r="AI5">
        <v>132</v>
      </c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</row>
    <row r="6" spans="1:119" s="20" customFormat="1">
      <c r="A6" s="28" t="s">
        <v>74</v>
      </c>
      <c r="B6" s="28" t="s">
        <v>75</v>
      </c>
      <c r="C6" s="15">
        <v>0</v>
      </c>
      <c r="D6" s="15">
        <v>0</v>
      </c>
      <c r="E6" s="15">
        <v>0</v>
      </c>
      <c r="F6">
        <v>2.5</v>
      </c>
      <c r="G6">
        <v>3</v>
      </c>
      <c r="H6">
        <v>1.5</v>
      </c>
      <c r="I6">
        <v>4</v>
      </c>
      <c r="J6">
        <v>2</v>
      </c>
      <c r="K6" s="15">
        <v>0</v>
      </c>
      <c r="L6">
        <v>4</v>
      </c>
      <c r="M6" s="15">
        <v>0</v>
      </c>
      <c r="N6">
        <v>2.5</v>
      </c>
      <c r="O6">
        <v>1</v>
      </c>
      <c r="P6" s="15">
        <v>0</v>
      </c>
      <c r="Q6" s="15">
        <v>0</v>
      </c>
      <c r="R6">
        <v>3.25</v>
      </c>
      <c r="S6">
        <v>3</v>
      </c>
      <c r="T6" s="15">
        <v>0</v>
      </c>
      <c r="U6">
        <v>4</v>
      </c>
      <c r="V6">
        <v>2.5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>
        <v>3</v>
      </c>
      <c r="AD6">
        <v>3.25</v>
      </c>
      <c r="AE6">
        <v>4</v>
      </c>
      <c r="AF6" s="15">
        <v>0</v>
      </c>
      <c r="AG6">
        <v>4</v>
      </c>
      <c r="AH6"/>
      <c r="AI6" s="30">
        <v>96</v>
      </c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</row>
    <row r="7" spans="1:119">
      <c r="A7" s="28" t="s">
        <v>76</v>
      </c>
      <c r="B7" s="28" t="s">
        <v>77</v>
      </c>
      <c r="C7">
        <v>3.25</v>
      </c>
      <c r="D7">
        <v>4</v>
      </c>
      <c r="E7">
        <v>2.5</v>
      </c>
      <c r="F7" s="15">
        <v>0</v>
      </c>
      <c r="G7">
        <v>4</v>
      </c>
      <c r="H7">
        <v>3</v>
      </c>
      <c r="I7">
        <v>4</v>
      </c>
      <c r="J7">
        <v>2</v>
      </c>
      <c r="K7">
        <v>3</v>
      </c>
      <c r="L7">
        <v>4</v>
      </c>
      <c r="M7" s="15">
        <v>0</v>
      </c>
      <c r="N7">
        <v>2.5</v>
      </c>
      <c r="O7">
        <v>4</v>
      </c>
      <c r="P7" s="15">
        <v>0</v>
      </c>
      <c r="Q7" s="15">
        <v>0</v>
      </c>
      <c r="R7">
        <v>3.25</v>
      </c>
      <c r="S7">
        <v>3.25</v>
      </c>
      <c r="T7">
        <v>4</v>
      </c>
      <c r="U7">
        <v>1.3333333333333333</v>
      </c>
      <c r="V7">
        <v>2.5</v>
      </c>
      <c r="W7">
        <v>4</v>
      </c>
      <c r="X7">
        <v>4</v>
      </c>
      <c r="Y7" s="15">
        <v>0</v>
      </c>
      <c r="Z7" s="15">
        <v>0</v>
      </c>
      <c r="AA7" s="15">
        <v>0</v>
      </c>
      <c r="AB7">
        <v>4</v>
      </c>
      <c r="AC7">
        <v>4</v>
      </c>
      <c r="AD7">
        <v>4</v>
      </c>
      <c r="AE7">
        <v>4</v>
      </c>
      <c r="AF7">
        <v>2.5</v>
      </c>
      <c r="AG7">
        <v>4</v>
      </c>
      <c r="AI7">
        <v>144</v>
      </c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</row>
    <row r="8" spans="1:119" s="23" customFormat="1">
      <c r="A8" s="28" t="s">
        <v>9</v>
      </c>
      <c r="B8" s="28" t="s">
        <v>29</v>
      </c>
      <c r="C8">
        <v>2</v>
      </c>
      <c r="D8" s="15">
        <v>0</v>
      </c>
      <c r="E8">
        <v>2.5</v>
      </c>
      <c r="F8">
        <v>4</v>
      </c>
      <c r="G8">
        <v>4</v>
      </c>
      <c r="H8">
        <v>2.5</v>
      </c>
      <c r="I8">
        <v>4</v>
      </c>
      <c r="J8">
        <v>2</v>
      </c>
      <c r="K8" s="15">
        <v>0</v>
      </c>
      <c r="L8">
        <v>4</v>
      </c>
      <c r="M8">
        <v>4</v>
      </c>
      <c r="N8" s="15">
        <v>0</v>
      </c>
      <c r="O8">
        <v>4</v>
      </c>
      <c r="P8" s="15">
        <v>0</v>
      </c>
      <c r="Q8" s="15">
        <v>0</v>
      </c>
      <c r="R8">
        <v>3</v>
      </c>
      <c r="S8">
        <v>2.75</v>
      </c>
      <c r="T8">
        <v>4</v>
      </c>
      <c r="U8">
        <v>4</v>
      </c>
      <c r="V8">
        <v>2.5</v>
      </c>
      <c r="W8">
        <v>4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>
        <v>2.75</v>
      </c>
      <c r="AD8">
        <v>3.25</v>
      </c>
      <c r="AE8">
        <v>2.5</v>
      </c>
      <c r="AF8" s="15">
        <v>0</v>
      </c>
      <c r="AG8">
        <v>4</v>
      </c>
      <c r="AH8"/>
      <c r="AI8">
        <v>120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</row>
    <row r="9" spans="1:119" s="20" customFormat="1">
      <c r="A9" s="28" t="s">
        <v>10</v>
      </c>
      <c r="B9" s="28" t="s">
        <v>30</v>
      </c>
      <c r="C9" s="7">
        <v>3.5</v>
      </c>
      <c r="D9" s="15">
        <v>0</v>
      </c>
      <c r="E9">
        <v>4</v>
      </c>
      <c r="F9">
        <v>4</v>
      </c>
      <c r="G9">
        <v>4</v>
      </c>
      <c r="H9">
        <v>1.5</v>
      </c>
      <c r="I9">
        <v>4</v>
      </c>
      <c r="J9">
        <v>2</v>
      </c>
      <c r="K9" s="15">
        <v>0</v>
      </c>
      <c r="L9">
        <v>4</v>
      </c>
      <c r="M9" s="15">
        <v>0</v>
      </c>
      <c r="N9">
        <v>2.5</v>
      </c>
      <c r="O9">
        <v>3.5</v>
      </c>
      <c r="P9" s="15">
        <v>0</v>
      </c>
      <c r="Q9" s="15">
        <v>0</v>
      </c>
      <c r="R9">
        <v>3.25</v>
      </c>
      <c r="S9">
        <v>3.5</v>
      </c>
      <c r="T9">
        <v>4</v>
      </c>
      <c r="U9">
        <v>4</v>
      </c>
      <c r="V9">
        <v>4</v>
      </c>
      <c r="W9">
        <v>4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>
        <v>4</v>
      </c>
      <c r="AD9">
        <v>3.5</v>
      </c>
      <c r="AE9">
        <v>2</v>
      </c>
      <c r="AF9">
        <v>4</v>
      </c>
      <c r="AG9">
        <v>4</v>
      </c>
      <c r="AH9"/>
      <c r="AI9">
        <v>126</v>
      </c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</row>
    <row r="10" spans="1:119">
      <c r="A10" s="28" t="s">
        <v>11</v>
      </c>
      <c r="B10" s="28" t="s">
        <v>31</v>
      </c>
      <c r="C10" s="7">
        <v>3</v>
      </c>
      <c r="D10">
        <v>4</v>
      </c>
      <c r="E10">
        <v>4</v>
      </c>
      <c r="F10" s="15">
        <v>0</v>
      </c>
      <c r="G10">
        <v>3</v>
      </c>
      <c r="H10">
        <v>1.5</v>
      </c>
      <c r="I10">
        <v>4</v>
      </c>
      <c r="J10">
        <v>4</v>
      </c>
      <c r="K10" s="15">
        <v>0</v>
      </c>
      <c r="L10">
        <v>1</v>
      </c>
      <c r="M10" s="15">
        <v>0</v>
      </c>
      <c r="N10">
        <v>2.5</v>
      </c>
      <c r="O10">
        <v>1</v>
      </c>
      <c r="P10" s="15">
        <v>0</v>
      </c>
      <c r="Q10" s="15">
        <v>0</v>
      </c>
      <c r="R10" s="15">
        <v>0</v>
      </c>
      <c r="S10">
        <v>2.5</v>
      </c>
      <c r="T10">
        <v>4</v>
      </c>
      <c r="U10">
        <v>4</v>
      </c>
      <c r="V10">
        <v>2.5</v>
      </c>
      <c r="W10">
        <v>2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>
        <v>2.5</v>
      </c>
      <c r="AD10">
        <v>3</v>
      </c>
      <c r="AE10">
        <v>1.5</v>
      </c>
      <c r="AF10">
        <v>2.5</v>
      </c>
      <c r="AG10">
        <v>4</v>
      </c>
      <c r="AI10">
        <v>120</v>
      </c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</row>
    <row r="11" spans="1:119">
      <c r="A11" s="28" t="s">
        <v>78</v>
      </c>
      <c r="B11" s="28" t="s">
        <v>79</v>
      </c>
      <c r="C11">
        <v>2</v>
      </c>
      <c r="D11" s="15">
        <v>0</v>
      </c>
      <c r="E11" s="15">
        <v>0</v>
      </c>
      <c r="F11" s="15">
        <v>0</v>
      </c>
      <c r="G11" s="15">
        <v>0</v>
      </c>
      <c r="H11">
        <v>2.5</v>
      </c>
      <c r="I11">
        <v>4</v>
      </c>
      <c r="J11">
        <v>4</v>
      </c>
      <c r="K11" s="15">
        <v>0</v>
      </c>
      <c r="L11">
        <v>1</v>
      </c>
      <c r="M11" s="15">
        <v>0</v>
      </c>
      <c r="N11">
        <v>2.5</v>
      </c>
      <c r="O11">
        <v>1</v>
      </c>
      <c r="P11" s="15">
        <v>0</v>
      </c>
      <c r="Q11" s="15">
        <v>0</v>
      </c>
      <c r="R11">
        <v>2.75</v>
      </c>
      <c r="S11">
        <v>4</v>
      </c>
      <c r="T11">
        <v>4</v>
      </c>
      <c r="U11">
        <v>4</v>
      </c>
      <c r="V11">
        <v>2.5</v>
      </c>
      <c r="W11">
        <v>1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>
        <v>2</v>
      </c>
      <c r="AD11">
        <v>1.25</v>
      </c>
      <c r="AE11">
        <v>4</v>
      </c>
      <c r="AF11">
        <v>2.5</v>
      </c>
      <c r="AG11">
        <v>4</v>
      </c>
      <c r="AI11">
        <v>108</v>
      </c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</row>
    <row r="12" spans="1:119">
      <c r="A12" s="28" t="s">
        <v>12</v>
      </c>
      <c r="B12" s="28" t="s">
        <v>32</v>
      </c>
      <c r="C12">
        <v>3</v>
      </c>
      <c r="D12">
        <v>4</v>
      </c>
      <c r="E12">
        <v>4</v>
      </c>
      <c r="F12">
        <v>4</v>
      </c>
      <c r="G12">
        <v>3</v>
      </c>
      <c r="H12">
        <v>1.5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1</v>
      </c>
      <c r="P12" s="15">
        <v>0</v>
      </c>
      <c r="Q12" s="15">
        <v>0</v>
      </c>
      <c r="R12">
        <v>3</v>
      </c>
      <c r="S12">
        <v>3.25</v>
      </c>
      <c r="T12">
        <v>4</v>
      </c>
      <c r="U12">
        <v>2.6666666666666665</v>
      </c>
      <c r="V12">
        <v>4</v>
      </c>
      <c r="W12">
        <v>3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>
        <v>0.5</v>
      </c>
      <c r="AD12">
        <v>2.75</v>
      </c>
      <c r="AE12">
        <v>1.5</v>
      </c>
      <c r="AF12">
        <v>4</v>
      </c>
      <c r="AG12">
        <v>4</v>
      </c>
      <c r="AI12">
        <v>144</v>
      </c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</row>
    <row r="13" spans="1:119">
      <c r="A13" s="28" t="s">
        <v>13</v>
      </c>
      <c r="B13" s="28" t="s">
        <v>33</v>
      </c>
      <c r="C13" s="15">
        <v>0</v>
      </c>
      <c r="D13" s="15">
        <v>0</v>
      </c>
      <c r="E13">
        <v>4</v>
      </c>
      <c r="F13">
        <v>2.5</v>
      </c>
      <c r="G13">
        <v>3</v>
      </c>
      <c r="H13">
        <v>3</v>
      </c>
      <c r="I13">
        <v>4</v>
      </c>
      <c r="J13">
        <v>4</v>
      </c>
      <c r="K13" s="15">
        <v>0</v>
      </c>
      <c r="L13">
        <v>4</v>
      </c>
      <c r="M13" s="15">
        <v>0</v>
      </c>
      <c r="N13">
        <v>2.5</v>
      </c>
      <c r="O13">
        <v>3.5</v>
      </c>
      <c r="P13" s="15">
        <v>0</v>
      </c>
      <c r="Q13" s="15">
        <v>0</v>
      </c>
      <c r="R13" s="15">
        <v>0</v>
      </c>
      <c r="S13">
        <v>2</v>
      </c>
      <c r="T13">
        <v>4</v>
      </c>
      <c r="U13">
        <v>4</v>
      </c>
      <c r="V13">
        <v>4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>
        <v>4</v>
      </c>
      <c r="AE13" s="15">
        <v>0</v>
      </c>
      <c r="AF13" s="15">
        <v>0</v>
      </c>
      <c r="AG13">
        <v>4</v>
      </c>
      <c r="AI13" s="30">
        <v>90</v>
      </c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</row>
    <row r="14" spans="1:119">
      <c r="A14" s="28" t="s">
        <v>80</v>
      </c>
      <c r="B14" s="28" t="s">
        <v>81</v>
      </c>
      <c r="C14" s="15">
        <v>0</v>
      </c>
      <c r="D14">
        <v>4</v>
      </c>
      <c r="E14">
        <v>2.5</v>
      </c>
      <c r="F14">
        <v>4</v>
      </c>
      <c r="G14">
        <v>3</v>
      </c>
      <c r="H14">
        <v>2.5</v>
      </c>
      <c r="I14">
        <v>4</v>
      </c>
      <c r="J14">
        <v>4</v>
      </c>
      <c r="K14">
        <v>4</v>
      </c>
      <c r="L14">
        <v>1</v>
      </c>
      <c r="M14" s="15">
        <v>0</v>
      </c>
      <c r="N14">
        <v>2.5</v>
      </c>
      <c r="O14">
        <v>1</v>
      </c>
      <c r="P14">
        <v>4</v>
      </c>
      <c r="Q14" s="15">
        <v>0</v>
      </c>
      <c r="R14">
        <v>1.5</v>
      </c>
      <c r="S14">
        <v>1.25</v>
      </c>
      <c r="T14">
        <v>4</v>
      </c>
      <c r="U14">
        <v>4</v>
      </c>
      <c r="V14">
        <v>2.5</v>
      </c>
      <c r="W14">
        <v>1</v>
      </c>
      <c r="X14">
        <v>4</v>
      </c>
      <c r="Y14">
        <v>4</v>
      </c>
      <c r="Z14">
        <v>4</v>
      </c>
      <c r="AA14" s="15">
        <v>0</v>
      </c>
      <c r="AB14">
        <v>4</v>
      </c>
      <c r="AC14">
        <v>4</v>
      </c>
      <c r="AD14">
        <v>4</v>
      </c>
      <c r="AE14">
        <v>2</v>
      </c>
      <c r="AF14">
        <v>2.5</v>
      </c>
      <c r="AG14">
        <v>4</v>
      </c>
      <c r="AI14" s="20">
        <v>162</v>
      </c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</row>
    <row r="15" spans="1:119">
      <c r="A15" s="28" t="s">
        <v>14</v>
      </c>
      <c r="B15" s="28" t="s">
        <v>34</v>
      </c>
      <c r="C15">
        <v>3.25</v>
      </c>
      <c r="D15">
        <v>4</v>
      </c>
      <c r="E15">
        <v>2.5</v>
      </c>
      <c r="F15">
        <v>2.5</v>
      </c>
      <c r="G15">
        <v>3</v>
      </c>
      <c r="H15">
        <v>2.5</v>
      </c>
      <c r="I15">
        <v>4</v>
      </c>
      <c r="J15">
        <v>4</v>
      </c>
      <c r="K15" s="15">
        <v>0</v>
      </c>
      <c r="L15">
        <v>4</v>
      </c>
      <c r="M15" s="15">
        <v>0</v>
      </c>
      <c r="N15">
        <v>4</v>
      </c>
      <c r="O15">
        <v>1</v>
      </c>
      <c r="P15" s="15">
        <v>0</v>
      </c>
      <c r="Q15" s="15">
        <v>0</v>
      </c>
      <c r="R15">
        <v>3.5</v>
      </c>
      <c r="S15">
        <v>3.5</v>
      </c>
      <c r="T15">
        <v>4</v>
      </c>
      <c r="U15">
        <v>4</v>
      </c>
      <c r="V15">
        <v>4</v>
      </c>
      <c r="W15">
        <v>2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>
        <v>4</v>
      </c>
      <c r="AD15">
        <v>2</v>
      </c>
      <c r="AE15">
        <v>4</v>
      </c>
      <c r="AF15">
        <v>2.5</v>
      </c>
      <c r="AG15">
        <v>4</v>
      </c>
      <c r="AI15">
        <v>132</v>
      </c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</row>
    <row r="16" spans="1:119">
      <c r="A16" s="28" t="s">
        <v>15</v>
      </c>
      <c r="B16" s="28" t="s">
        <v>35</v>
      </c>
      <c r="C16">
        <v>2.75</v>
      </c>
      <c r="D16" s="15">
        <v>0</v>
      </c>
      <c r="E16">
        <v>2.5</v>
      </c>
      <c r="F16">
        <v>2.5</v>
      </c>
      <c r="G16">
        <v>3</v>
      </c>
      <c r="H16">
        <v>2.5</v>
      </c>
      <c r="I16" s="15">
        <v>0</v>
      </c>
      <c r="J16">
        <v>4</v>
      </c>
      <c r="K16" s="15">
        <v>0</v>
      </c>
      <c r="L16">
        <v>4</v>
      </c>
      <c r="M16" s="15">
        <v>0</v>
      </c>
      <c r="N16" s="15">
        <v>0</v>
      </c>
      <c r="O16">
        <v>3.5</v>
      </c>
      <c r="P16" s="15">
        <v>0</v>
      </c>
      <c r="Q16" s="15">
        <v>0</v>
      </c>
      <c r="R16">
        <v>1</v>
      </c>
      <c r="S16">
        <v>3.5</v>
      </c>
      <c r="T16" s="15">
        <v>0</v>
      </c>
      <c r="U16">
        <v>4</v>
      </c>
      <c r="V16">
        <v>4</v>
      </c>
      <c r="W16">
        <v>3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>
        <v>4</v>
      </c>
      <c r="AD16">
        <v>0</v>
      </c>
      <c r="AE16">
        <v>1.5</v>
      </c>
      <c r="AF16">
        <v>4</v>
      </c>
      <c r="AG16" s="15">
        <v>0</v>
      </c>
      <c r="AH16" s="15"/>
      <c r="AI16">
        <v>102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</row>
    <row r="17" spans="1:119" s="20" customFormat="1">
      <c r="A17" s="28" t="s">
        <v>17</v>
      </c>
      <c r="B17" s="28" t="s">
        <v>37</v>
      </c>
      <c r="C17">
        <v>3.25</v>
      </c>
      <c r="D17" s="15">
        <v>0</v>
      </c>
      <c r="E17">
        <v>4</v>
      </c>
      <c r="F17" s="15">
        <v>0</v>
      </c>
      <c r="G17">
        <v>3</v>
      </c>
      <c r="H17">
        <v>3</v>
      </c>
      <c r="I17">
        <v>4</v>
      </c>
      <c r="J17">
        <v>4</v>
      </c>
      <c r="K17">
        <v>4</v>
      </c>
      <c r="L17">
        <v>1.5</v>
      </c>
      <c r="M17">
        <v>4</v>
      </c>
      <c r="N17">
        <v>2.5</v>
      </c>
      <c r="O17">
        <v>3.5</v>
      </c>
      <c r="P17" s="15">
        <v>0</v>
      </c>
      <c r="Q17" s="15">
        <v>0</v>
      </c>
      <c r="R17">
        <v>2.5</v>
      </c>
      <c r="S17">
        <v>3</v>
      </c>
      <c r="T17" s="15">
        <v>0</v>
      </c>
      <c r="U17">
        <v>4</v>
      </c>
      <c r="V17">
        <v>4</v>
      </c>
      <c r="W17">
        <v>2.5</v>
      </c>
      <c r="X17">
        <v>4</v>
      </c>
      <c r="Y17">
        <v>4</v>
      </c>
      <c r="Z17" s="15">
        <v>0</v>
      </c>
      <c r="AA17">
        <v>4</v>
      </c>
      <c r="AB17">
        <v>4</v>
      </c>
      <c r="AC17">
        <v>4</v>
      </c>
      <c r="AD17" s="15">
        <v>0</v>
      </c>
      <c r="AE17">
        <v>4</v>
      </c>
      <c r="AF17">
        <v>2.5</v>
      </c>
      <c r="AG17">
        <v>1.5</v>
      </c>
      <c r="AH17"/>
      <c r="AI17">
        <v>144</v>
      </c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</row>
    <row r="18" spans="1:119">
      <c r="A18" s="28" t="s">
        <v>18</v>
      </c>
      <c r="B18" s="28" t="s">
        <v>38</v>
      </c>
      <c r="C18">
        <v>3.5</v>
      </c>
      <c r="D18" s="15">
        <v>0</v>
      </c>
      <c r="E18">
        <v>4</v>
      </c>
      <c r="F18" s="15">
        <v>0</v>
      </c>
      <c r="G18">
        <v>3</v>
      </c>
      <c r="H18" s="15">
        <v>0</v>
      </c>
      <c r="I18">
        <v>4</v>
      </c>
      <c r="J18">
        <v>4</v>
      </c>
      <c r="K18" s="15">
        <v>0</v>
      </c>
      <c r="L18">
        <v>4</v>
      </c>
      <c r="M18" s="15">
        <v>0</v>
      </c>
      <c r="N18">
        <v>2.5</v>
      </c>
      <c r="O18">
        <v>3.5</v>
      </c>
      <c r="P18" s="15">
        <v>0</v>
      </c>
      <c r="Q18" s="15">
        <v>0</v>
      </c>
      <c r="R18">
        <v>2</v>
      </c>
      <c r="S18">
        <v>2.75</v>
      </c>
      <c r="T18" s="15">
        <v>0</v>
      </c>
      <c r="U18">
        <v>4</v>
      </c>
      <c r="V18">
        <v>4</v>
      </c>
      <c r="W18">
        <v>1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>
        <v>4</v>
      </c>
      <c r="AD18">
        <v>2</v>
      </c>
      <c r="AE18">
        <v>4</v>
      </c>
      <c r="AF18">
        <v>4</v>
      </c>
      <c r="AG18">
        <v>4</v>
      </c>
      <c r="AI18">
        <v>108</v>
      </c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</row>
    <row r="19" spans="1:119">
      <c r="A19" s="28" t="s">
        <v>19</v>
      </c>
      <c r="B19" s="28" t="s">
        <v>39</v>
      </c>
      <c r="C19">
        <v>3.75</v>
      </c>
      <c r="D19" s="15">
        <v>0</v>
      </c>
      <c r="E19">
        <v>2.5</v>
      </c>
      <c r="F19" s="15">
        <v>0</v>
      </c>
      <c r="G19">
        <v>3</v>
      </c>
      <c r="H19">
        <v>2.5</v>
      </c>
      <c r="I19">
        <v>4</v>
      </c>
      <c r="J19">
        <v>4</v>
      </c>
      <c r="K19" s="15">
        <v>0</v>
      </c>
      <c r="L19">
        <v>4</v>
      </c>
      <c r="M19" s="15">
        <v>0</v>
      </c>
      <c r="N19">
        <v>2.5</v>
      </c>
      <c r="O19">
        <v>3.5</v>
      </c>
      <c r="P19">
        <v>4</v>
      </c>
      <c r="Q19" s="15">
        <v>0</v>
      </c>
      <c r="R19">
        <v>3.75</v>
      </c>
      <c r="S19">
        <v>3.75</v>
      </c>
      <c r="T19" s="15">
        <v>0</v>
      </c>
      <c r="U19">
        <v>4</v>
      </c>
      <c r="V19">
        <v>2.5</v>
      </c>
      <c r="W19">
        <v>2.5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>
        <v>4</v>
      </c>
      <c r="AD19">
        <v>3.25</v>
      </c>
      <c r="AE19">
        <v>4</v>
      </c>
      <c r="AF19" s="15">
        <v>0</v>
      </c>
      <c r="AG19">
        <v>1.5</v>
      </c>
      <c r="AI19">
        <v>114</v>
      </c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</row>
    <row r="20" spans="1:119">
      <c r="A20" s="28" t="s">
        <v>82</v>
      </c>
      <c r="B20" s="28" t="s">
        <v>83</v>
      </c>
      <c r="C20">
        <v>1.75</v>
      </c>
      <c r="D20" s="15">
        <v>0</v>
      </c>
      <c r="E20">
        <v>2.5</v>
      </c>
      <c r="F20">
        <v>2.5</v>
      </c>
      <c r="G20">
        <v>3</v>
      </c>
      <c r="H20">
        <v>4</v>
      </c>
      <c r="I20">
        <v>4</v>
      </c>
      <c r="J20">
        <v>2</v>
      </c>
      <c r="K20" s="15">
        <v>0</v>
      </c>
      <c r="L20">
        <v>4</v>
      </c>
      <c r="M20">
        <v>4</v>
      </c>
      <c r="N20">
        <v>2.5</v>
      </c>
      <c r="O20">
        <v>3.5</v>
      </c>
      <c r="P20" s="15">
        <v>0</v>
      </c>
      <c r="Q20" s="15">
        <v>0</v>
      </c>
      <c r="R20">
        <v>1.5</v>
      </c>
      <c r="S20">
        <v>3.75</v>
      </c>
      <c r="T20">
        <v>4</v>
      </c>
      <c r="U20">
        <v>4</v>
      </c>
      <c r="V20">
        <v>2.5</v>
      </c>
      <c r="W20">
        <v>3</v>
      </c>
      <c r="X20">
        <v>4</v>
      </c>
      <c r="Y20" s="15">
        <v>0</v>
      </c>
      <c r="Z20" s="15">
        <v>0</v>
      </c>
      <c r="AA20" s="15">
        <v>0</v>
      </c>
      <c r="AB20" s="15">
        <v>0</v>
      </c>
      <c r="AC20">
        <v>2</v>
      </c>
      <c r="AD20">
        <v>4</v>
      </c>
      <c r="AE20">
        <v>4</v>
      </c>
      <c r="AF20" s="15">
        <v>0</v>
      </c>
      <c r="AG20">
        <v>1.5</v>
      </c>
      <c r="AI20">
        <v>132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</row>
    <row r="21" spans="1:119" s="20" customFormat="1">
      <c r="A21" s="28" t="s">
        <v>20</v>
      </c>
      <c r="B21" s="28" t="s">
        <v>40</v>
      </c>
      <c r="C21" s="15">
        <v>0</v>
      </c>
      <c r="D21" s="15">
        <v>0</v>
      </c>
      <c r="E21" s="15">
        <v>0</v>
      </c>
      <c r="F21">
        <v>4</v>
      </c>
      <c r="G21">
        <v>3</v>
      </c>
      <c r="H21">
        <v>1.5</v>
      </c>
      <c r="I21">
        <v>4</v>
      </c>
      <c r="J21">
        <v>2</v>
      </c>
      <c r="K21" s="15">
        <v>0</v>
      </c>
      <c r="L21" s="15">
        <v>0</v>
      </c>
      <c r="M21" s="15">
        <v>0</v>
      </c>
      <c r="N21">
        <v>2.5</v>
      </c>
      <c r="O21">
        <v>3.5</v>
      </c>
      <c r="P21" s="15">
        <v>0</v>
      </c>
      <c r="Q21" s="15">
        <v>0</v>
      </c>
      <c r="R21">
        <v>4</v>
      </c>
      <c r="S21">
        <v>2.5</v>
      </c>
      <c r="T21">
        <v>4</v>
      </c>
      <c r="U21">
        <v>4</v>
      </c>
      <c r="V21">
        <v>2.5</v>
      </c>
      <c r="W21">
        <v>2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>
        <v>2.75</v>
      </c>
      <c r="AD21">
        <v>3</v>
      </c>
      <c r="AE21">
        <v>4</v>
      </c>
      <c r="AF21" s="15">
        <v>0</v>
      </c>
      <c r="AG21">
        <v>4</v>
      </c>
      <c r="AH21"/>
      <c r="AI21">
        <v>102</v>
      </c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</row>
    <row r="22" spans="1:119">
      <c r="A22" s="33" t="s">
        <v>73</v>
      </c>
      <c r="B22" s="28" t="s">
        <v>41</v>
      </c>
      <c r="C22">
        <v>3.25</v>
      </c>
      <c r="D22">
        <v>4</v>
      </c>
      <c r="E22" s="15">
        <v>0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 s="15">
        <v>0</v>
      </c>
      <c r="N22">
        <v>4</v>
      </c>
      <c r="O22">
        <v>3.5</v>
      </c>
      <c r="P22">
        <v>4</v>
      </c>
      <c r="Q22" s="15">
        <v>0</v>
      </c>
      <c r="R22" s="15">
        <v>0</v>
      </c>
      <c r="S22">
        <v>3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 s="15">
        <v>0</v>
      </c>
      <c r="AA22">
        <v>4</v>
      </c>
      <c r="AB22">
        <v>4</v>
      </c>
      <c r="AC22">
        <v>3</v>
      </c>
      <c r="AD22">
        <v>3</v>
      </c>
      <c r="AE22">
        <v>1</v>
      </c>
      <c r="AF22">
        <v>4</v>
      </c>
      <c r="AG22">
        <v>4</v>
      </c>
      <c r="AI22" s="20">
        <v>156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</row>
    <row r="23" spans="1:119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</row>
    <row r="24" spans="1:119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</row>
    <row r="25" spans="1:119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</row>
    <row r="26" spans="1:119" s="20" customFormat="1" ht="17.25" customHeight="1">
      <c r="A26" s="34" t="s">
        <v>104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</row>
    <row r="27" spans="1:119">
      <c r="A27" s="28" t="s">
        <v>80</v>
      </c>
      <c r="B27" s="28" t="s">
        <v>81</v>
      </c>
      <c r="C27" s="15">
        <v>0</v>
      </c>
      <c r="D27">
        <v>4</v>
      </c>
      <c r="E27">
        <v>2.5</v>
      </c>
      <c r="F27">
        <v>4</v>
      </c>
      <c r="G27">
        <v>3</v>
      </c>
      <c r="H27">
        <v>2.5</v>
      </c>
      <c r="I27">
        <v>4</v>
      </c>
      <c r="J27">
        <v>4</v>
      </c>
      <c r="K27">
        <v>4</v>
      </c>
      <c r="L27">
        <v>1</v>
      </c>
      <c r="M27" s="15">
        <v>0</v>
      </c>
      <c r="N27">
        <v>2.5</v>
      </c>
      <c r="O27">
        <v>1</v>
      </c>
      <c r="P27">
        <v>4</v>
      </c>
      <c r="Q27" s="15">
        <v>0</v>
      </c>
      <c r="R27">
        <v>1.5</v>
      </c>
      <c r="S27">
        <v>1.25</v>
      </c>
      <c r="T27">
        <v>4</v>
      </c>
      <c r="U27">
        <v>4</v>
      </c>
      <c r="V27">
        <v>2.5</v>
      </c>
      <c r="W27">
        <v>1</v>
      </c>
      <c r="X27">
        <v>4</v>
      </c>
      <c r="Y27">
        <v>4</v>
      </c>
      <c r="Z27">
        <v>4</v>
      </c>
      <c r="AA27" s="15">
        <v>0</v>
      </c>
      <c r="AB27">
        <v>4</v>
      </c>
      <c r="AC27">
        <v>4</v>
      </c>
      <c r="AD27">
        <v>4</v>
      </c>
      <c r="AE27">
        <v>2</v>
      </c>
      <c r="AF27">
        <v>2.5</v>
      </c>
      <c r="AG27">
        <v>4</v>
      </c>
      <c r="AH27" s="20">
        <v>162</v>
      </c>
      <c r="AI27" s="20">
        <v>162</v>
      </c>
      <c r="AJ27" s="28">
        <f>SUM(C27:AG27)*6/AI27</f>
        <v>3.0833333333333335</v>
      </c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</row>
    <row r="28" spans="1:119">
      <c r="A28" s="33" t="s">
        <v>73</v>
      </c>
      <c r="B28" s="28" t="s">
        <v>41</v>
      </c>
      <c r="C28">
        <v>3.25</v>
      </c>
      <c r="D28">
        <v>4</v>
      </c>
      <c r="E28" s="15">
        <v>0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 s="15">
        <v>0</v>
      </c>
      <c r="N28">
        <v>4</v>
      </c>
      <c r="O28">
        <v>3.5</v>
      </c>
      <c r="P28">
        <v>4</v>
      </c>
      <c r="Q28" s="15">
        <v>0</v>
      </c>
      <c r="R28" s="15">
        <v>0</v>
      </c>
      <c r="S28">
        <v>3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 s="15">
        <v>0</v>
      </c>
      <c r="AA28">
        <v>4</v>
      </c>
      <c r="AB28">
        <v>4</v>
      </c>
      <c r="AC28">
        <v>3</v>
      </c>
      <c r="AD28">
        <v>3</v>
      </c>
      <c r="AE28">
        <v>1</v>
      </c>
      <c r="AF28">
        <v>4</v>
      </c>
      <c r="AG28">
        <v>4</v>
      </c>
      <c r="AH28" s="20">
        <v>162</v>
      </c>
      <c r="AI28" s="20">
        <v>156</v>
      </c>
      <c r="AJ28" s="28">
        <f>SUM(C28:AG28)*6/AI28</f>
        <v>3.7211538461538463</v>
      </c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</row>
    <row r="29" spans="1:11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</row>
    <row r="30" spans="1:119">
      <c r="A30" s="34" t="s">
        <v>103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</row>
    <row r="31" spans="1:119" s="20" customFormat="1">
      <c r="A31" s="28" t="s">
        <v>74</v>
      </c>
      <c r="B31" s="28" t="s">
        <v>75</v>
      </c>
      <c r="C31" s="15">
        <v>0</v>
      </c>
      <c r="D31" s="15">
        <v>0</v>
      </c>
      <c r="E31" s="15">
        <v>0</v>
      </c>
      <c r="F31">
        <v>2.5</v>
      </c>
      <c r="G31">
        <v>3</v>
      </c>
      <c r="H31">
        <v>1.5</v>
      </c>
      <c r="I31">
        <v>4</v>
      </c>
      <c r="J31">
        <v>2</v>
      </c>
      <c r="K31" s="15">
        <v>0</v>
      </c>
      <c r="L31">
        <v>4</v>
      </c>
      <c r="M31" s="15">
        <v>0</v>
      </c>
      <c r="N31">
        <v>2.5</v>
      </c>
      <c r="O31">
        <v>1</v>
      </c>
      <c r="P31" s="15">
        <v>0</v>
      </c>
      <c r="Q31" s="15">
        <v>0</v>
      </c>
      <c r="R31">
        <v>3.25</v>
      </c>
      <c r="S31">
        <v>3</v>
      </c>
      <c r="T31" s="15">
        <v>0</v>
      </c>
      <c r="U31">
        <v>4</v>
      </c>
      <c r="V31">
        <v>2.5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>
        <v>3</v>
      </c>
      <c r="AD31">
        <v>3.25</v>
      </c>
      <c r="AE31">
        <v>4</v>
      </c>
      <c r="AF31" s="15">
        <v>0</v>
      </c>
      <c r="AG31">
        <v>4</v>
      </c>
      <c r="AH31">
        <v>126</v>
      </c>
      <c r="AI31" s="30">
        <v>96</v>
      </c>
      <c r="AJ31" s="28">
        <f>SUM(C31:AG31)*6/AH31</f>
        <v>2.2619047619047619</v>
      </c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</row>
    <row r="32" spans="1:119">
      <c r="A32" s="28" t="s">
        <v>13</v>
      </c>
      <c r="B32" s="28" t="s">
        <v>33</v>
      </c>
      <c r="C32" s="15">
        <v>0</v>
      </c>
      <c r="D32" s="15">
        <v>0</v>
      </c>
      <c r="E32">
        <v>4</v>
      </c>
      <c r="F32">
        <v>2.5</v>
      </c>
      <c r="G32">
        <v>3</v>
      </c>
      <c r="H32">
        <v>3</v>
      </c>
      <c r="I32">
        <v>4</v>
      </c>
      <c r="J32">
        <v>4</v>
      </c>
      <c r="K32" s="15">
        <v>0</v>
      </c>
      <c r="L32">
        <v>4</v>
      </c>
      <c r="M32" s="15">
        <v>0</v>
      </c>
      <c r="N32">
        <v>2.5</v>
      </c>
      <c r="O32">
        <v>3.5</v>
      </c>
      <c r="P32" s="15">
        <v>0</v>
      </c>
      <c r="Q32" s="15">
        <v>0</v>
      </c>
      <c r="R32" s="15">
        <v>0</v>
      </c>
      <c r="S32">
        <v>2</v>
      </c>
      <c r="T32">
        <v>4</v>
      </c>
      <c r="U32">
        <v>4</v>
      </c>
      <c r="V32">
        <v>4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>
        <v>4</v>
      </c>
      <c r="AE32" s="15">
        <v>0</v>
      </c>
      <c r="AF32" s="15">
        <v>0</v>
      </c>
      <c r="AG32">
        <v>4</v>
      </c>
      <c r="AH32">
        <v>126</v>
      </c>
      <c r="AI32" s="30">
        <v>90</v>
      </c>
      <c r="AJ32" s="28">
        <f>SUM(C32:AG32)*6/AH32</f>
        <v>2.5</v>
      </c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</row>
    <row r="33" spans="1:119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</row>
    <row r="34" spans="1:119">
      <c r="A34" s="34" t="s">
        <v>105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</row>
    <row r="35" spans="1:119">
      <c r="A35" s="28" t="s">
        <v>3</v>
      </c>
      <c r="B35" s="28" t="s">
        <v>23</v>
      </c>
      <c r="C35">
        <v>3</v>
      </c>
      <c r="D35" s="15">
        <v>0</v>
      </c>
      <c r="E35" s="15">
        <v>0</v>
      </c>
      <c r="F35">
        <v>2.5</v>
      </c>
      <c r="G35">
        <v>3</v>
      </c>
      <c r="H35">
        <v>1.5</v>
      </c>
      <c r="I35">
        <v>4</v>
      </c>
      <c r="J35">
        <v>4</v>
      </c>
      <c r="K35" s="15">
        <v>0</v>
      </c>
      <c r="L35">
        <v>4</v>
      </c>
      <c r="M35" s="15">
        <v>0</v>
      </c>
      <c r="N35">
        <v>4</v>
      </c>
      <c r="O35">
        <v>1</v>
      </c>
      <c r="P35">
        <v>4</v>
      </c>
      <c r="Q35" s="15">
        <v>0</v>
      </c>
      <c r="R35">
        <v>3</v>
      </c>
      <c r="S35">
        <v>2.75</v>
      </c>
      <c r="T35">
        <v>4</v>
      </c>
      <c r="U35">
        <v>4</v>
      </c>
      <c r="V35">
        <v>2.5</v>
      </c>
      <c r="W35">
        <v>2.5</v>
      </c>
      <c r="X35">
        <v>4</v>
      </c>
      <c r="Y35">
        <v>4</v>
      </c>
      <c r="Z35" s="15">
        <v>0</v>
      </c>
      <c r="AA35">
        <v>4</v>
      </c>
      <c r="AB35">
        <v>4</v>
      </c>
      <c r="AC35">
        <v>3</v>
      </c>
      <c r="AD35">
        <v>3</v>
      </c>
      <c r="AE35">
        <v>2</v>
      </c>
      <c r="AF35" s="15">
        <v>0</v>
      </c>
      <c r="AG35">
        <v>4</v>
      </c>
      <c r="AH35">
        <v>156</v>
      </c>
      <c r="AI35">
        <v>144</v>
      </c>
      <c r="AJ35" s="28">
        <f>SUM(C35:AG35)*6/AH35</f>
        <v>2.9903846153846154</v>
      </c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</row>
    <row r="36" spans="1:119">
      <c r="A36" s="28" t="s">
        <v>4</v>
      </c>
      <c r="B36" s="28" t="s">
        <v>24</v>
      </c>
      <c r="C36">
        <v>3</v>
      </c>
      <c r="D36">
        <v>4</v>
      </c>
      <c r="E36">
        <v>2.5</v>
      </c>
      <c r="F36">
        <v>2.5</v>
      </c>
      <c r="G36">
        <v>3</v>
      </c>
      <c r="H36">
        <v>2.5</v>
      </c>
      <c r="I36">
        <v>4</v>
      </c>
      <c r="J36">
        <v>4</v>
      </c>
      <c r="K36" s="15">
        <v>0</v>
      </c>
      <c r="L36">
        <v>4</v>
      </c>
      <c r="M36">
        <v>4</v>
      </c>
      <c r="N36">
        <v>4</v>
      </c>
      <c r="O36">
        <v>3.5</v>
      </c>
      <c r="P36" s="15">
        <v>0</v>
      </c>
      <c r="Q36" s="15">
        <v>0</v>
      </c>
      <c r="R36">
        <v>2.5</v>
      </c>
      <c r="S36">
        <v>3</v>
      </c>
      <c r="T36">
        <v>4</v>
      </c>
      <c r="U36">
        <v>4</v>
      </c>
      <c r="V36">
        <v>2.5</v>
      </c>
      <c r="W36">
        <v>2.5</v>
      </c>
      <c r="X36" s="15">
        <v>0</v>
      </c>
      <c r="Y36" s="15">
        <v>0</v>
      </c>
      <c r="Z36" s="15">
        <v>0</v>
      </c>
      <c r="AA36">
        <v>4</v>
      </c>
      <c r="AB36" s="15">
        <v>0</v>
      </c>
      <c r="AC36">
        <v>2.75</v>
      </c>
      <c r="AD36">
        <v>2.5</v>
      </c>
      <c r="AE36">
        <v>1</v>
      </c>
      <c r="AF36" s="15">
        <v>0</v>
      </c>
      <c r="AG36">
        <v>4</v>
      </c>
      <c r="AH36">
        <v>138</v>
      </c>
      <c r="AI36">
        <v>138</v>
      </c>
      <c r="AJ36" s="28">
        <f t="shared" ref="AJ36:AJ50" si="0">SUM(C36:AG36)*6/AH36</f>
        <v>3.2065217391304346</v>
      </c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</row>
    <row r="37" spans="1:119">
      <c r="A37" s="28" t="s">
        <v>6</v>
      </c>
      <c r="B37" s="28" t="s">
        <v>26</v>
      </c>
      <c r="C37">
        <v>3.5</v>
      </c>
      <c r="D37">
        <v>4</v>
      </c>
      <c r="E37" s="15">
        <v>0</v>
      </c>
      <c r="F37">
        <v>2.5</v>
      </c>
      <c r="G37">
        <v>3</v>
      </c>
      <c r="H37">
        <v>4</v>
      </c>
      <c r="I37">
        <v>4</v>
      </c>
      <c r="J37">
        <v>2</v>
      </c>
      <c r="K37" s="15">
        <v>0</v>
      </c>
      <c r="L37">
        <v>4</v>
      </c>
      <c r="M37">
        <v>4</v>
      </c>
      <c r="N37">
        <v>4</v>
      </c>
      <c r="O37">
        <v>3.5</v>
      </c>
      <c r="P37">
        <v>4</v>
      </c>
      <c r="Q37" s="15">
        <v>0</v>
      </c>
      <c r="R37">
        <v>3.25</v>
      </c>
      <c r="S37">
        <v>3.25</v>
      </c>
      <c r="T37">
        <v>4</v>
      </c>
      <c r="U37">
        <v>4</v>
      </c>
      <c r="V37">
        <v>2.5</v>
      </c>
      <c r="W37" s="15">
        <v>0</v>
      </c>
      <c r="X37" s="15">
        <v>0</v>
      </c>
      <c r="Y37">
        <v>4</v>
      </c>
      <c r="Z37" s="15">
        <v>0</v>
      </c>
      <c r="AA37" s="15">
        <v>0</v>
      </c>
      <c r="AB37" s="15">
        <v>0</v>
      </c>
      <c r="AC37">
        <v>3</v>
      </c>
      <c r="AD37">
        <v>4</v>
      </c>
      <c r="AE37">
        <v>2</v>
      </c>
      <c r="AF37" s="15">
        <v>0</v>
      </c>
      <c r="AG37">
        <v>4</v>
      </c>
      <c r="AH37">
        <v>138</v>
      </c>
      <c r="AI37">
        <v>132</v>
      </c>
      <c r="AJ37" s="28">
        <f t="shared" si="0"/>
        <v>3.3260869565217392</v>
      </c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</row>
    <row r="38" spans="1:119">
      <c r="A38" s="28" t="s">
        <v>76</v>
      </c>
      <c r="B38" s="28" t="s">
        <v>77</v>
      </c>
      <c r="C38">
        <v>3.25</v>
      </c>
      <c r="D38">
        <v>4</v>
      </c>
      <c r="E38">
        <v>2.5</v>
      </c>
      <c r="F38" s="15">
        <v>0</v>
      </c>
      <c r="G38">
        <v>4</v>
      </c>
      <c r="H38">
        <v>3</v>
      </c>
      <c r="I38">
        <v>4</v>
      </c>
      <c r="J38">
        <v>2</v>
      </c>
      <c r="K38">
        <v>3</v>
      </c>
      <c r="L38">
        <v>4</v>
      </c>
      <c r="M38" s="15">
        <v>0</v>
      </c>
      <c r="N38">
        <v>2.5</v>
      </c>
      <c r="O38">
        <v>4</v>
      </c>
      <c r="P38" s="15">
        <v>0</v>
      </c>
      <c r="Q38" s="15">
        <v>0</v>
      </c>
      <c r="R38">
        <v>3.25</v>
      </c>
      <c r="S38">
        <v>3.25</v>
      </c>
      <c r="T38">
        <v>4</v>
      </c>
      <c r="U38">
        <v>1.3333333333333333</v>
      </c>
      <c r="V38">
        <v>2.5</v>
      </c>
      <c r="W38">
        <v>4</v>
      </c>
      <c r="X38">
        <v>4</v>
      </c>
      <c r="Y38" s="15">
        <v>0</v>
      </c>
      <c r="Z38" s="15">
        <v>0</v>
      </c>
      <c r="AA38" s="15">
        <v>0</v>
      </c>
      <c r="AB38">
        <v>4</v>
      </c>
      <c r="AC38">
        <v>4</v>
      </c>
      <c r="AD38">
        <v>4</v>
      </c>
      <c r="AE38">
        <v>4</v>
      </c>
      <c r="AF38">
        <v>2.5</v>
      </c>
      <c r="AG38">
        <v>4</v>
      </c>
      <c r="AH38">
        <v>150</v>
      </c>
      <c r="AI38">
        <v>144</v>
      </c>
      <c r="AJ38" s="28">
        <f t="shared" si="0"/>
        <v>3.2433333333333336</v>
      </c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</row>
    <row r="39" spans="1:119">
      <c r="A39" s="28" t="s">
        <v>9</v>
      </c>
      <c r="B39" s="28" t="s">
        <v>29</v>
      </c>
      <c r="C39">
        <v>2</v>
      </c>
      <c r="D39" s="15">
        <v>0</v>
      </c>
      <c r="E39">
        <v>2.5</v>
      </c>
      <c r="F39">
        <v>4</v>
      </c>
      <c r="G39">
        <v>4</v>
      </c>
      <c r="H39">
        <v>2.5</v>
      </c>
      <c r="I39">
        <v>4</v>
      </c>
      <c r="J39">
        <v>2</v>
      </c>
      <c r="K39" s="15">
        <v>0</v>
      </c>
      <c r="L39">
        <v>4</v>
      </c>
      <c r="M39">
        <v>4</v>
      </c>
      <c r="N39" s="15">
        <v>0</v>
      </c>
      <c r="O39">
        <v>4</v>
      </c>
      <c r="P39" s="15">
        <v>0</v>
      </c>
      <c r="Q39" s="15">
        <v>0</v>
      </c>
      <c r="R39">
        <v>3</v>
      </c>
      <c r="S39">
        <v>2.75</v>
      </c>
      <c r="T39">
        <v>4</v>
      </c>
      <c r="U39">
        <v>4</v>
      </c>
      <c r="V39">
        <v>2.5</v>
      </c>
      <c r="W39">
        <v>4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>
        <v>2.75</v>
      </c>
      <c r="AD39">
        <v>3.25</v>
      </c>
      <c r="AE39">
        <v>2.5</v>
      </c>
      <c r="AF39" s="15">
        <v>0</v>
      </c>
      <c r="AG39">
        <v>4</v>
      </c>
      <c r="AH39">
        <f>21*6</f>
        <v>126</v>
      </c>
      <c r="AI39">
        <v>120</v>
      </c>
      <c r="AJ39" s="28">
        <f t="shared" si="0"/>
        <v>3.1309523809523809</v>
      </c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</row>
    <row r="40" spans="1:119">
      <c r="A40" s="35" t="s">
        <v>10</v>
      </c>
      <c r="B40" s="35" t="s">
        <v>30</v>
      </c>
      <c r="C40" s="36">
        <v>3.5</v>
      </c>
      <c r="D40" s="37">
        <v>0</v>
      </c>
      <c r="E40" s="38">
        <v>4</v>
      </c>
      <c r="F40" s="38">
        <v>4</v>
      </c>
      <c r="G40" s="38">
        <v>4</v>
      </c>
      <c r="H40" s="38">
        <v>1.5</v>
      </c>
      <c r="I40" s="38">
        <v>4</v>
      </c>
      <c r="J40" s="38">
        <v>2</v>
      </c>
      <c r="K40" s="37">
        <v>0</v>
      </c>
      <c r="L40" s="38">
        <v>4</v>
      </c>
      <c r="M40" s="37">
        <v>0</v>
      </c>
      <c r="N40" s="38">
        <v>2.5</v>
      </c>
      <c r="O40" s="38">
        <v>3.5</v>
      </c>
      <c r="P40" s="37">
        <v>0</v>
      </c>
      <c r="Q40" s="37">
        <v>0</v>
      </c>
      <c r="R40" s="38">
        <v>3.25</v>
      </c>
      <c r="S40" s="38">
        <v>3.5</v>
      </c>
      <c r="T40" s="38">
        <v>4</v>
      </c>
      <c r="U40" s="38">
        <v>4</v>
      </c>
      <c r="V40" s="38">
        <v>4</v>
      </c>
      <c r="W40" s="38">
        <v>4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8">
        <v>4</v>
      </c>
      <c r="AD40" s="38">
        <v>3.5</v>
      </c>
      <c r="AE40" s="38">
        <v>2</v>
      </c>
      <c r="AF40" s="38">
        <v>4</v>
      </c>
      <c r="AG40" s="38">
        <v>4</v>
      </c>
      <c r="AH40" s="38">
        <v>132</v>
      </c>
      <c r="AI40" s="38">
        <v>126</v>
      </c>
      <c r="AJ40" s="35">
        <f t="shared" si="0"/>
        <v>3.3295454545454546</v>
      </c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</row>
    <row r="41" spans="1:119">
      <c r="A41" s="28" t="s">
        <v>11</v>
      </c>
      <c r="B41" s="28" t="s">
        <v>31</v>
      </c>
      <c r="C41" s="7">
        <v>3</v>
      </c>
      <c r="D41">
        <v>4</v>
      </c>
      <c r="E41">
        <v>4</v>
      </c>
      <c r="F41" s="15">
        <v>0</v>
      </c>
      <c r="G41">
        <v>3</v>
      </c>
      <c r="H41">
        <v>1.5</v>
      </c>
      <c r="I41">
        <v>4</v>
      </c>
      <c r="J41">
        <v>4</v>
      </c>
      <c r="K41" s="15">
        <v>0</v>
      </c>
      <c r="L41">
        <v>1</v>
      </c>
      <c r="M41" s="15">
        <v>0</v>
      </c>
      <c r="N41">
        <v>2.5</v>
      </c>
      <c r="O41">
        <v>1</v>
      </c>
      <c r="P41" s="15">
        <v>0</v>
      </c>
      <c r="Q41" s="15">
        <v>0</v>
      </c>
      <c r="R41" s="15">
        <v>0</v>
      </c>
      <c r="S41">
        <v>2.5</v>
      </c>
      <c r="T41">
        <v>4</v>
      </c>
      <c r="U41">
        <v>4</v>
      </c>
      <c r="V41">
        <v>2.5</v>
      </c>
      <c r="W41">
        <v>2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>
        <v>2.5</v>
      </c>
      <c r="AD41">
        <v>3</v>
      </c>
      <c r="AE41">
        <v>1.5</v>
      </c>
      <c r="AF41">
        <v>2.5</v>
      </c>
      <c r="AG41">
        <v>4</v>
      </c>
      <c r="AH41">
        <v>126</v>
      </c>
      <c r="AI41">
        <v>120</v>
      </c>
      <c r="AJ41" s="28">
        <f t="shared" si="0"/>
        <v>2.6904761904761907</v>
      </c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</row>
    <row r="42" spans="1:119" s="38" customFormat="1">
      <c r="A42" s="35" t="s">
        <v>78</v>
      </c>
      <c r="B42" s="35" t="s">
        <v>79</v>
      </c>
      <c r="C42" s="38">
        <v>2</v>
      </c>
      <c r="D42" s="37">
        <v>0</v>
      </c>
      <c r="E42" s="37">
        <v>0</v>
      </c>
      <c r="F42" s="37">
        <v>0</v>
      </c>
      <c r="G42" s="37">
        <v>0</v>
      </c>
      <c r="H42" s="38">
        <v>2.5</v>
      </c>
      <c r="I42" s="38">
        <v>4</v>
      </c>
      <c r="J42" s="38">
        <v>4</v>
      </c>
      <c r="K42" s="37">
        <v>0</v>
      </c>
      <c r="L42" s="38">
        <v>1</v>
      </c>
      <c r="M42" s="37">
        <v>0</v>
      </c>
      <c r="N42" s="38">
        <v>2.5</v>
      </c>
      <c r="O42" s="38">
        <v>1</v>
      </c>
      <c r="P42" s="37">
        <v>0</v>
      </c>
      <c r="Q42" s="37">
        <v>0</v>
      </c>
      <c r="R42" s="38">
        <v>2.75</v>
      </c>
      <c r="S42" s="38">
        <v>4</v>
      </c>
      <c r="T42" s="38">
        <v>4</v>
      </c>
      <c r="U42" s="38">
        <v>4</v>
      </c>
      <c r="V42" s="38">
        <v>2.5</v>
      </c>
      <c r="W42" s="38">
        <v>1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8">
        <v>2</v>
      </c>
      <c r="AD42" s="38">
        <v>1.25</v>
      </c>
      <c r="AE42" s="38">
        <v>4</v>
      </c>
      <c r="AF42" s="38">
        <v>2.5</v>
      </c>
      <c r="AG42" s="38">
        <v>4</v>
      </c>
      <c r="AH42" s="38">
        <v>132</v>
      </c>
      <c r="AI42" s="38">
        <v>108</v>
      </c>
      <c r="AJ42" s="35">
        <f t="shared" si="0"/>
        <v>2.2272727272727271</v>
      </c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</row>
    <row r="43" spans="1:119">
      <c r="A43" s="28" t="s">
        <v>12</v>
      </c>
      <c r="B43" s="28" t="s">
        <v>32</v>
      </c>
      <c r="C43">
        <v>3</v>
      </c>
      <c r="D43">
        <v>4</v>
      </c>
      <c r="E43">
        <v>4</v>
      </c>
      <c r="F43">
        <v>4</v>
      </c>
      <c r="G43">
        <v>3</v>
      </c>
      <c r="H43">
        <v>1.5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1</v>
      </c>
      <c r="P43" s="15">
        <v>0</v>
      </c>
      <c r="Q43" s="15">
        <v>0</v>
      </c>
      <c r="R43">
        <v>3</v>
      </c>
      <c r="S43">
        <v>3.25</v>
      </c>
      <c r="T43">
        <v>4</v>
      </c>
      <c r="U43">
        <v>2.6666666666666665</v>
      </c>
      <c r="V43">
        <v>4</v>
      </c>
      <c r="W43">
        <v>3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>
        <v>0.5</v>
      </c>
      <c r="AD43">
        <v>2.75</v>
      </c>
      <c r="AE43">
        <v>1.5</v>
      </c>
      <c r="AF43">
        <v>4</v>
      </c>
      <c r="AG43">
        <v>4</v>
      </c>
      <c r="AH43">
        <v>144</v>
      </c>
      <c r="AI43">
        <v>144</v>
      </c>
      <c r="AJ43" s="28">
        <f t="shared" si="0"/>
        <v>3.2152777777777772</v>
      </c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</row>
    <row r="44" spans="1:119">
      <c r="A44" s="28" t="s">
        <v>14</v>
      </c>
      <c r="B44" s="28" t="s">
        <v>34</v>
      </c>
      <c r="C44">
        <v>3.25</v>
      </c>
      <c r="D44">
        <v>4</v>
      </c>
      <c r="E44">
        <v>2.5</v>
      </c>
      <c r="F44">
        <v>2.5</v>
      </c>
      <c r="G44">
        <v>3</v>
      </c>
      <c r="H44">
        <v>2.5</v>
      </c>
      <c r="I44">
        <v>4</v>
      </c>
      <c r="J44">
        <v>4</v>
      </c>
      <c r="K44" s="15">
        <v>0</v>
      </c>
      <c r="L44">
        <v>4</v>
      </c>
      <c r="M44" s="15">
        <v>0</v>
      </c>
      <c r="N44">
        <v>4</v>
      </c>
      <c r="O44">
        <v>1</v>
      </c>
      <c r="P44" s="15">
        <v>0</v>
      </c>
      <c r="Q44" s="15">
        <v>0</v>
      </c>
      <c r="R44">
        <v>3.5</v>
      </c>
      <c r="S44">
        <v>3.5</v>
      </c>
      <c r="T44">
        <v>4</v>
      </c>
      <c r="U44">
        <v>4</v>
      </c>
      <c r="V44">
        <v>4</v>
      </c>
      <c r="W44">
        <v>2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>
        <v>4</v>
      </c>
      <c r="AD44">
        <v>2</v>
      </c>
      <c r="AE44">
        <v>4</v>
      </c>
      <c r="AF44">
        <v>2.5</v>
      </c>
      <c r="AG44">
        <v>4</v>
      </c>
      <c r="AH44">
        <v>132</v>
      </c>
      <c r="AI44">
        <v>132</v>
      </c>
      <c r="AJ44" s="28">
        <f t="shared" si="0"/>
        <v>3.2840909090909092</v>
      </c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</row>
    <row r="45" spans="1:119">
      <c r="A45" s="28" t="s">
        <v>15</v>
      </c>
      <c r="B45" s="28" t="s">
        <v>35</v>
      </c>
      <c r="C45">
        <v>2.75</v>
      </c>
      <c r="D45" s="15">
        <v>0</v>
      </c>
      <c r="E45">
        <v>2.5</v>
      </c>
      <c r="F45">
        <v>2.5</v>
      </c>
      <c r="G45">
        <v>3</v>
      </c>
      <c r="H45">
        <v>2.5</v>
      </c>
      <c r="I45" s="15">
        <v>0</v>
      </c>
      <c r="J45">
        <v>4</v>
      </c>
      <c r="K45" s="15">
        <v>0</v>
      </c>
      <c r="L45">
        <v>4</v>
      </c>
      <c r="M45" s="15">
        <v>0</v>
      </c>
      <c r="N45" s="15">
        <v>0</v>
      </c>
      <c r="O45">
        <v>3.5</v>
      </c>
      <c r="P45" s="15">
        <v>0</v>
      </c>
      <c r="Q45" s="15">
        <v>0</v>
      </c>
      <c r="R45">
        <v>1</v>
      </c>
      <c r="S45">
        <v>3.5</v>
      </c>
      <c r="T45" s="15">
        <v>0</v>
      </c>
      <c r="U45">
        <v>4</v>
      </c>
      <c r="V45">
        <v>4</v>
      </c>
      <c r="W45">
        <v>3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>
        <v>4</v>
      </c>
      <c r="AD45" s="15">
        <v>0</v>
      </c>
      <c r="AE45">
        <v>1.5</v>
      </c>
      <c r="AF45">
        <v>4</v>
      </c>
      <c r="AG45" s="15">
        <v>0</v>
      </c>
      <c r="AH45" s="15">
        <v>114</v>
      </c>
      <c r="AI45">
        <v>102</v>
      </c>
      <c r="AJ45" s="28">
        <f t="shared" si="0"/>
        <v>2.6184210526315788</v>
      </c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</row>
    <row r="46" spans="1:119">
      <c r="A46" s="28" t="s">
        <v>17</v>
      </c>
      <c r="B46" s="28" t="s">
        <v>37</v>
      </c>
      <c r="C46">
        <v>3.25</v>
      </c>
      <c r="D46" s="15">
        <v>0</v>
      </c>
      <c r="E46">
        <v>4</v>
      </c>
      <c r="F46" s="15">
        <v>0</v>
      </c>
      <c r="G46">
        <v>3</v>
      </c>
      <c r="H46">
        <v>3</v>
      </c>
      <c r="I46">
        <v>4</v>
      </c>
      <c r="J46">
        <v>4</v>
      </c>
      <c r="K46">
        <v>4</v>
      </c>
      <c r="L46">
        <v>1.5</v>
      </c>
      <c r="M46">
        <v>4</v>
      </c>
      <c r="N46">
        <v>2.5</v>
      </c>
      <c r="O46">
        <v>3.5</v>
      </c>
      <c r="P46" s="15">
        <v>0</v>
      </c>
      <c r="Q46" s="15">
        <v>0</v>
      </c>
      <c r="R46">
        <v>2.5</v>
      </c>
      <c r="S46">
        <v>3</v>
      </c>
      <c r="T46" s="15">
        <v>0</v>
      </c>
      <c r="U46">
        <v>4</v>
      </c>
      <c r="V46">
        <v>4</v>
      </c>
      <c r="W46">
        <v>2.5</v>
      </c>
      <c r="X46">
        <v>4</v>
      </c>
      <c r="Y46">
        <v>4</v>
      </c>
      <c r="Z46" s="15">
        <v>0</v>
      </c>
      <c r="AA46">
        <v>4</v>
      </c>
      <c r="AB46">
        <v>4</v>
      </c>
      <c r="AC46">
        <v>4</v>
      </c>
      <c r="AD46" s="15">
        <v>0</v>
      </c>
      <c r="AE46">
        <v>4</v>
      </c>
      <c r="AF46">
        <v>2.5</v>
      </c>
      <c r="AG46">
        <v>1.5</v>
      </c>
      <c r="AH46">
        <v>168</v>
      </c>
      <c r="AI46">
        <v>144</v>
      </c>
      <c r="AJ46" s="28">
        <f t="shared" si="0"/>
        <v>2.8839285714285716</v>
      </c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</row>
    <row r="47" spans="1:119">
      <c r="A47" s="28" t="s">
        <v>18</v>
      </c>
      <c r="B47" s="28" t="s">
        <v>38</v>
      </c>
      <c r="C47">
        <v>3.5</v>
      </c>
      <c r="D47" s="15">
        <v>0</v>
      </c>
      <c r="E47">
        <v>4</v>
      </c>
      <c r="F47" s="15">
        <v>0</v>
      </c>
      <c r="G47">
        <v>3</v>
      </c>
      <c r="H47" s="15">
        <v>0</v>
      </c>
      <c r="I47">
        <v>4</v>
      </c>
      <c r="J47">
        <v>4</v>
      </c>
      <c r="K47" s="15">
        <v>0</v>
      </c>
      <c r="L47">
        <v>4</v>
      </c>
      <c r="M47" s="15">
        <v>0</v>
      </c>
      <c r="N47">
        <v>2.5</v>
      </c>
      <c r="O47">
        <v>3.5</v>
      </c>
      <c r="P47" s="15">
        <v>0</v>
      </c>
      <c r="Q47" s="15">
        <v>0</v>
      </c>
      <c r="R47">
        <v>2</v>
      </c>
      <c r="S47">
        <v>2.75</v>
      </c>
      <c r="T47" s="15">
        <v>0</v>
      </c>
      <c r="U47">
        <v>4</v>
      </c>
      <c r="V47">
        <v>4</v>
      </c>
      <c r="W47">
        <v>1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>
        <v>4</v>
      </c>
      <c r="AD47">
        <v>2</v>
      </c>
      <c r="AE47">
        <v>4</v>
      </c>
      <c r="AF47">
        <v>4</v>
      </c>
      <c r="AG47">
        <v>4</v>
      </c>
      <c r="AH47">
        <v>126</v>
      </c>
      <c r="AI47">
        <v>108</v>
      </c>
      <c r="AJ47" s="28">
        <f t="shared" si="0"/>
        <v>2.8690476190476191</v>
      </c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</row>
    <row r="48" spans="1:119">
      <c r="A48" s="28" t="s">
        <v>19</v>
      </c>
      <c r="B48" s="28" t="s">
        <v>39</v>
      </c>
      <c r="C48">
        <v>3.75</v>
      </c>
      <c r="D48" s="15">
        <v>0</v>
      </c>
      <c r="E48">
        <v>2.5</v>
      </c>
      <c r="F48" s="15">
        <v>0</v>
      </c>
      <c r="G48">
        <v>3</v>
      </c>
      <c r="H48">
        <v>2.5</v>
      </c>
      <c r="I48">
        <v>4</v>
      </c>
      <c r="J48">
        <v>4</v>
      </c>
      <c r="K48" s="15">
        <v>0</v>
      </c>
      <c r="L48">
        <v>4</v>
      </c>
      <c r="M48" s="15">
        <v>0</v>
      </c>
      <c r="N48">
        <v>2.5</v>
      </c>
      <c r="O48">
        <v>3.5</v>
      </c>
      <c r="P48">
        <v>4</v>
      </c>
      <c r="Q48" s="15">
        <v>0</v>
      </c>
      <c r="R48">
        <v>3.75</v>
      </c>
      <c r="S48">
        <v>3.75</v>
      </c>
      <c r="T48" s="15">
        <v>0</v>
      </c>
      <c r="U48">
        <v>4</v>
      </c>
      <c r="V48">
        <v>2.5</v>
      </c>
      <c r="W48">
        <v>2.5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>
        <v>4</v>
      </c>
      <c r="AD48">
        <v>3.25</v>
      </c>
      <c r="AE48">
        <v>4</v>
      </c>
      <c r="AF48" s="15">
        <v>0</v>
      </c>
      <c r="AG48">
        <v>1.5</v>
      </c>
      <c r="AH48">
        <v>132</v>
      </c>
      <c r="AI48">
        <v>114</v>
      </c>
      <c r="AJ48" s="28">
        <f t="shared" si="0"/>
        <v>2.8636363636363638</v>
      </c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</row>
    <row r="49" spans="1:119">
      <c r="A49" s="28" t="s">
        <v>82</v>
      </c>
      <c r="B49" s="28" t="s">
        <v>83</v>
      </c>
      <c r="C49">
        <v>1.75</v>
      </c>
      <c r="D49" s="15">
        <v>0</v>
      </c>
      <c r="E49">
        <v>2.5</v>
      </c>
      <c r="F49">
        <v>2.5</v>
      </c>
      <c r="G49">
        <v>3</v>
      </c>
      <c r="H49">
        <v>4</v>
      </c>
      <c r="I49">
        <v>4</v>
      </c>
      <c r="J49">
        <v>2</v>
      </c>
      <c r="K49" s="15">
        <v>0</v>
      </c>
      <c r="L49">
        <v>4</v>
      </c>
      <c r="M49">
        <v>4</v>
      </c>
      <c r="N49">
        <v>2.5</v>
      </c>
      <c r="O49">
        <v>3.5</v>
      </c>
      <c r="P49" s="15">
        <v>0</v>
      </c>
      <c r="Q49" s="15">
        <v>0</v>
      </c>
      <c r="R49">
        <v>1.5</v>
      </c>
      <c r="S49">
        <v>3.75</v>
      </c>
      <c r="T49">
        <v>4</v>
      </c>
      <c r="U49">
        <v>4</v>
      </c>
      <c r="V49">
        <v>2.5</v>
      </c>
      <c r="W49">
        <v>3</v>
      </c>
      <c r="X49">
        <v>4</v>
      </c>
      <c r="Y49" s="15">
        <v>0</v>
      </c>
      <c r="Z49" s="15">
        <v>0</v>
      </c>
      <c r="AA49" s="15">
        <v>0</v>
      </c>
      <c r="AB49" s="15">
        <v>0</v>
      </c>
      <c r="AC49">
        <v>2</v>
      </c>
      <c r="AD49">
        <v>4</v>
      </c>
      <c r="AE49">
        <v>4</v>
      </c>
      <c r="AF49" s="15">
        <v>0</v>
      </c>
      <c r="AG49">
        <v>1.5</v>
      </c>
      <c r="AH49">
        <v>138</v>
      </c>
      <c r="AI49">
        <v>132</v>
      </c>
      <c r="AJ49" s="28">
        <f t="shared" si="0"/>
        <v>2.9565217391304346</v>
      </c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</row>
    <row r="50" spans="1:119">
      <c r="A50" s="28" t="s">
        <v>20</v>
      </c>
      <c r="B50" s="28" t="s">
        <v>40</v>
      </c>
      <c r="C50" s="15">
        <v>0</v>
      </c>
      <c r="D50" s="15">
        <v>0</v>
      </c>
      <c r="E50" s="15">
        <v>0</v>
      </c>
      <c r="F50">
        <v>4</v>
      </c>
      <c r="G50">
        <v>3</v>
      </c>
      <c r="H50">
        <v>1.5</v>
      </c>
      <c r="I50">
        <v>4</v>
      </c>
      <c r="J50">
        <v>2</v>
      </c>
      <c r="K50" s="15">
        <v>0</v>
      </c>
      <c r="L50" s="15">
        <v>0</v>
      </c>
      <c r="M50" s="15">
        <v>0</v>
      </c>
      <c r="N50">
        <v>2.5</v>
      </c>
      <c r="O50">
        <v>3.5</v>
      </c>
      <c r="P50" s="15">
        <v>0</v>
      </c>
      <c r="Q50" s="15">
        <v>0</v>
      </c>
      <c r="R50">
        <v>4</v>
      </c>
      <c r="S50">
        <v>2.5</v>
      </c>
      <c r="T50">
        <v>4</v>
      </c>
      <c r="U50">
        <v>4</v>
      </c>
      <c r="V50">
        <v>2.5</v>
      </c>
      <c r="W50">
        <v>2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>
        <v>2.75</v>
      </c>
      <c r="AD50">
        <v>3</v>
      </c>
      <c r="AE50">
        <v>4</v>
      </c>
      <c r="AF50" s="15">
        <v>0</v>
      </c>
      <c r="AG50">
        <v>4</v>
      </c>
      <c r="AH50">
        <v>120</v>
      </c>
      <c r="AI50">
        <v>102</v>
      </c>
      <c r="AJ50" s="28">
        <f t="shared" si="0"/>
        <v>2.6625000000000001</v>
      </c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</row>
    <row r="51" spans="1:119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</row>
    <row r="52" spans="1:119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</row>
    <row r="53" spans="1:119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</row>
    <row r="54" spans="1:119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</row>
    <row r="55" spans="1:119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</row>
    <row r="56" spans="1:119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</row>
    <row r="57" spans="1:119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</row>
    <row r="58" spans="1:119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</row>
    <row r="59" spans="1:11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</row>
    <row r="60" spans="1:119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</row>
    <row r="61" spans="1:119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</row>
    <row r="62" spans="1:119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</row>
    <row r="63" spans="1:119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</row>
    <row r="64" spans="1:119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</row>
    <row r="65" spans="1:119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</row>
    <row r="66" spans="1:119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</row>
    <row r="67" spans="1:119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</row>
    <row r="68" spans="1:119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</row>
    <row r="69" spans="1:11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</row>
    <row r="70" spans="1:119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</row>
    <row r="71" spans="1:119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</row>
    <row r="72" spans="1:119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</row>
    <row r="73" spans="1:119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</row>
    <row r="74" spans="1:119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</row>
    <row r="75" spans="1:119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</row>
    <row r="76" spans="1:119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</row>
    <row r="77" spans="1:119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</row>
    <row r="78" spans="1:119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</row>
    <row r="79" spans="1:11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</row>
    <row r="80" spans="1:119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</row>
    <row r="81" spans="1:119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</row>
    <row r="82" spans="1:11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</row>
    <row r="83" spans="1:119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</row>
    <row r="84" spans="1:119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</row>
    <row r="85" spans="1:119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</row>
    <row r="86" spans="1:119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</row>
    <row r="87" spans="1:119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</row>
    <row r="88" spans="1:119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</row>
    <row r="89" spans="1:11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</row>
    <row r="90" spans="1:119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</row>
    <row r="91" spans="1:119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</row>
    <row r="92" spans="1:119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</row>
    <row r="93" spans="1:119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</row>
    <row r="94" spans="1:119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</row>
    <row r="95" spans="1:119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</row>
    <row r="96" spans="1:119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</row>
    <row r="97" spans="1:119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</row>
    <row r="98" spans="1:119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</row>
    <row r="99" spans="1:11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</row>
    <row r="100" spans="1:119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</row>
    <row r="101" spans="1:119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</row>
    <row r="102" spans="1:119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</row>
    <row r="103" spans="1:119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</row>
    <row r="104" spans="1:119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</row>
    <row r="105" spans="1:119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</row>
    <row r="106" spans="1:119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</row>
    <row r="107" spans="1:119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</row>
    <row r="108" spans="1:119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</row>
    <row r="109" spans="1:11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</row>
    <row r="110" spans="1:119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</row>
    <row r="111" spans="1:119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</row>
    <row r="112" spans="1:119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</row>
    <row r="113" spans="1:119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</row>
    <row r="114" spans="1:119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</row>
    <row r="115" spans="1:119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</row>
    <row r="116" spans="1:119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</row>
    <row r="117" spans="1:119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</row>
    <row r="118" spans="1:119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</row>
    <row r="119" spans="1: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</row>
    <row r="120" spans="1:119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</row>
    <row r="121" spans="1:119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</row>
    <row r="122" spans="1:119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</row>
    <row r="123" spans="1:119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</row>
    <row r="124" spans="1:119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</row>
    <row r="125" spans="1:119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</row>
    <row r="126" spans="1:119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</row>
    <row r="127" spans="1:119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</row>
    <row r="128" spans="1:119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</row>
    <row r="129" spans="1:11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</row>
    <row r="130" spans="1:119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</row>
    <row r="131" spans="1:119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</row>
    <row r="132" spans="1:119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</row>
    <row r="133" spans="1:119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</row>
    <row r="134" spans="1:119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</row>
    <row r="135" spans="1:119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</row>
    <row r="136" spans="1:119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</row>
    <row r="137" spans="1:119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</row>
    <row r="138" spans="1:119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</row>
    <row r="139" spans="1:11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</row>
    <row r="140" spans="1:119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</row>
    <row r="141" spans="1:119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</row>
    <row r="142" spans="1:119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</row>
    <row r="143" spans="1:119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</row>
    <row r="144" spans="1:119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</row>
    <row r="145" spans="1:119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</row>
    <row r="146" spans="1:119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</row>
    <row r="147" spans="1:119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</row>
    <row r="148" spans="1:119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</row>
    <row r="149" spans="1:11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</row>
    <row r="150" spans="1:119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</row>
    <row r="151" spans="1:119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</row>
    <row r="152" spans="1:119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</row>
    <row r="153" spans="1:119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</row>
    <row r="154" spans="1:119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</row>
    <row r="155" spans="1:119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</row>
    <row r="156" spans="1:119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</row>
    <row r="157" spans="1:119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</row>
    <row r="158" spans="1:119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</row>
    <row r="159" spans="1:11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</row>
    <row r="160" spans="1:119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</row>
    <row r="161" spans="1:119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</row>
    <row r="162" spans="1:119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</row>
    <row r="163" spans="1:119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</row>
    <row r="164" spans="1:119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</row>
    <row r="165" spans="1:119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</row>
    <row r="166" spans="1:119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</row>
    <row r="167" spans="1:119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</row>
    <row r="168" spans="1:119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</row>
    <row r="169" spans="1:11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</row>
    <row r="170" spans="1:119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</row>
    <row r="171" spans="1:119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</row>
    <row r="172" spans="1:119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</row>
    <row r="173" spans="1:119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</row>
    <row r="174" spans="1:119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</row>
    <row r="175" spans="1:119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</row>
    <row r="176" spans="1:119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</row>
    <row r="177" spans="1:119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</row>
    <row r="178" spans="1:119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</row>
    <row r="179" spans="1:11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</row>
    <row r="180" spans="1:119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</row>
    <row r="181" spans="1:119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</row>
    <row r="182" spans="1:119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</row>
    <row r="183" spans="1:119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</row>
    <row r="184" spans="1:119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</row>
    <row r="185" spans="1:119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</row>
    <row r="186" spans="1:119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</row>
    <row r="187" spans="1:119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</row>
    <row r="188" spans="1:119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</row>
    <row r="189" spans="1:11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</row>
    <row r="190" spans="1:119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</row>
    <row r="191" spans="1:119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</row>
    <row r="192" spans="1:119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</row>
    <row r="193" spans="1:119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</row>
    <row r="194" spans="1:119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</row>
    <row r="195" spans="1:119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</row>
    <row r="196" spans="1:119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</row>
    <row r="197" spans="1:119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</row>
    <row r="198" spans="1:119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</row>
    <row r="199" spans="1:11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</row>
    <row r="200" spans="1:119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</row>
    <row r="201" spans="1:119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</row>
    <row r="202" spans="1:119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</row>
    <row r="203" spans="1:119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</row>
    <row r="204" spans="1:119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</row>
    <row r="205" spans="1:119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</row>
    <row r="206" spans="1:119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</row>
    <row r="207" spans="1:119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</row>
    <row r="208" spans="1:119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</row>
    <row r="209" spans="1:11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</row>
    <row r="210" spans="1:119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</row>
    <row r="211" spans="1:119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</row>
    <row r="212" spans="1:119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</row>
    <row r="213" spans="1:119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</row>
    <row r="214" spans="1:119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</row>
    <row r="215" spans="1:119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</row>
    <row r="216" spans="1:119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</row>
    <row r="217" spans="1:119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</row>
    <row r="218" spans="1:119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</row>
    <row r="219" spans="1:1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</row>
    <row r="220" spans="1:119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</row>
    <row r="221" spans="1:119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</row>
    <row r="222" spans="1:119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</row>
    <row r="223" spans="1:119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</row>
    <row r="224" spans="1:119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</row>
    <row r="225" spans="1:119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</row>
    <row r="226" spans="1:119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</row>
    <row r="227" spans="1:119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</row>
    <row r="228" spans="1:119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</row>
    <row r="229" spans="1:11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</row>
    <row r="230" spans="1:119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</row>
    <row r="231" spans="1:119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</row>
    <row r="232" spans="1:119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</row>
    <row r="233" spans="1:119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</row>
    <row r="234" spans="1:119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</row>
    <row r="235" spans="1:119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</row>
    <row r="236" spans="1:119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</row>
    <row r="237" spans="1:119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</row>
    <row r="238" spans="1:119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</row>
    <row r="239" spans="1:11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</row>
    <row r="240" spans="1:119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</row>
    <row r="241" spans="1:119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</row>
    <row r="242" spans="1:119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</row>
    <row r="243" spans="1:119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</row>
    <row r="244" spans="1:119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</row>
    <row r="245" spans="1:119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</row>
    <row r="246" spans="1:119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</row>
    <row r="247" spans="1:119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</row>
    <row r="248" spans="1:119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</row>
    <row r="249" spans="1:11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</row>
    <row r="250" spans="1:119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</row>
    <row r="251" spans="1:119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</row>
    <row r="252" spans="1:119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</row>
    <row r="253" spans="1:119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</row>
    <row r="254" spans="1:119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</row>
    <row r="255" spans="1:119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</row>
    <row r="256" spans="1:119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</row>
    <row r="257" spans="1:119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</row>
    <row r="258" spans="1:119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</row>
    <row r="259" spans="1:11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</row>
    <row r="260" spans="1:119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</row>
    <row r="261" spans="1:119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</row>
    <row r="262" spans="1:119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</row>
    <row r="263" spans="1:119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</row>
    <row r="264" spans="1:119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</row>
    <row r="265" spans="1:119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</row>
    <row r="266" spans="1:119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</row>
    <row r="267" spans="1:119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</row>
    <row r="268" spans="1:119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</row>
    <row r="269" spans="1:11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</row>
    <row r="270" spans="1:119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</row>
    <row r="271" spans="1:119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</row>
    <row r="272" spans="1:119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</row>
    <row r="273" spans="1:119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</row>
    <row r="274" spans="1:119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</row>
    <row r="275" spans="1:119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</row>
    <row r="276" spans="1:119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</row>
    <row r="277" spans="1:119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</row>
    <row r="278" spans="1:119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</row>
    <row r="279" spans="1:11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</row>
    <row r="280" spans="1:119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</row>
    <row r="281" spans="1:119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</row>
    <row r="282" spans="1:119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</row>
    <row r="283" spans="1:119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</row>
    <row r="284" spans="1:119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</row>
    <row r="285" spans="1:119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</row>
    <row r="286" spans="1:119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</row>
    <row r="287" spans="1:119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</row>
    <row r="288" spans="1:119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</row>
    <row r="289" spans="1:11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</row>
    <row r="290" spans="1:119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</row>
    <row r="291" spans="1:119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</row>
    <row r="292" spans="1:119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</row>
    <row r="293" spans="1:119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</row>
    <row r="294" spans="1:119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</row>
    <row r="295" spans="1:119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</row>
    <row r="296" spans="1:119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</row>
    <row r="297" spans="1:119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</row>
    <row r="298" spans="1:119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</row>
    <row r="299" spans="1:11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</row>
    <row r="300" spans="1:119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</row>
    <row r="301" spans="1:119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</row>
    <row r="302" spans="1:119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</row>
    <row r="303" spans="1:119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</row>
    <row r="304" spans="1:119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</row>
    <row r="305" spans="1:119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</row>
    <row r="306" spans="1:119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</row>
    <row r="307" spans="1:119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</row>
    <row r="308" spans="1:119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</row>
    <row r="309" spans="1:11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</row>
    <row r="310" spans="1:119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</row>
    <row r="311" spans="1:119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</row>
    <row r="312" spans="1:119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</row>
    <row r="313" spans="1:119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</row>
    <row r="314" spans="1:119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</row>
    <row r="315" spans="1:119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</row>
    <row r="316" spans="1:119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</row>
    <row r="317" spans="1:119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</row>
    <row r="318" spans="1:119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</row>
    <row r="319" spans="1:1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</row>
    <row r="320" spans="1:119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</row>
    <row r="321" spans="1:119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</row>
    <row r="322" spans="1:119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</row>
    <row r="323" spans="1:119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</row>
    <row r="324" spans="1:119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</row>
  </sheetData>
  <mergeCells count="8">
    <mergeCell ref="C1:J1"/>
    <mergeCell ref="AJ1:AJ2"/>
    <mergeCell ref="AI1:AI2"/>
    <mergeCell ref="L1:O1"/>
    <mergeCell ref="R1:W1"/>
    <mergeCell ref="AC1:AE1"/>
    <mergeCell ref="AF1:AG1"/>
    <mergeCell ref="AH1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9B2E-1A0B-49EF-A532-68F71A4F002C}">
  <dimension ref="A1:N65"/>
  <sheetViews>
    <sheetView zoomScale="55" zoomScaleNormal="55" workbookViewId="0">
      <selection activeCell="J109" sqref="J109"/>
    </sheetView>
  </sheetViews>
  <sheetFormatPr defaultRowHeight="15"/>
  <cols>
    <col min="2" max="2" width="23.42578125" customWidth="1"/>
    <col min="3" max="3" width="11.28515625" customWidth="1"/>
    <col min="4" max="4" width="14.42578125" customWidth="1"/>
    <col min="5" max="5" width="16.5703125" customWidth="1"/>
    <col min="6" max="6" width="14.42578125" customWidth="1"/>
    <col min="7" max="7" width="10.5703125" customWidth="1"/>
    <col min="10" max="10" width="18.140625" customWidth="1"/>
  </cols>
  <sheetData>
    <row r="1" spans="1:6">
      <c r="A1" s="2" t="s">
        <v>1</v>
      </c>
      <c r="B1" s="6" t="s">
        <v>21</v>
      </c>
      <c r="C1" t="s">
        <v>126</v>
      </c>
      <c r="D1" t="s">
        <v>106</v>
      </c>
    </row>
    <row r="2" spans="1:6">
      <c r="A2" s="40" t="s">
        <v>80</v>
      </c>
      <c r="B2" s="40" t="s">
        <v>107</v>
      </c>
      <c r="C2">
        <v>162</v>
      </c>
      <c r="D2">
        <v>3.0833333333333335</v>
      </c>
      <c r="E2" t="s">
        <v>127</v>
      </c>
      <c r="F2">
        <v>2</v>
      </c>
    </row>
    <row r="3" spans="1:6">
      <c r="A3" s="41" t="s">
        <v>73</v>
      </c>
      <c r="B3" s="40" t="s">
        <v>41</v>
      </c>
      <c r="C3">
        <v>156</v>
      </c>
      <c r="D3">
        <v>3.7211538461538463</v>
      </c>
      <c r="E3" t="s">
        <v>128</v>
      </c>
      <c r="F3">
        <v>16</v>
      </c>
    </row>
    <row r="4" spans="1:6">
      <c r="A4" s="39" t="s">
        <v>74</v>
      </c>
      <c r="B4" s="39" t="s">
        <v>108</v>
      </c>
      <c r="C4">
        <v>96</v>
      </c>
      <c r="D4">
        <v>2.2619047619047619</v>
      </c>
      <c r="E4" t="s">
        <v>129</v>
      </c>
      <c r="F4">
        <v>2</v>
      </c>
    </row>
    <row r="5" spans="1:6">
      <c r="A5" s="39" t="s">
        <v>13</v>
      </c>
      <c r="B5" s="39" t="s">
        <v>109</v>
      </c>
      <c r="C5">
        <v>90</v>
      </c>
      <c r="D5">
        <v>2.5</v>
      </c>
    </row>
    <row r="6" spans="1:6">
      <c r="A6" s="28" t="s">
        <v>3</v>
      </c>
      <c r="B6" s="34" t="s">
        <v>110</v>
      </c>
      <c r="C6">
        <v>144</v>
      </c>
      <c r="D6">
        <v>2.9903846153846154</v>
      </c>
    </row>
    <row r="7" spans="1:6">
      <c r="A7" s="28" t="s">
        <v>4</v>
      </c>
      <c r="B7" s="34" t="s">
        <v>111</v>
      </c>
      <c r="C7">
        <v>138</v>
      </c>
      <c r="D7">
        <v>3.2065217391304346</v>
      </c>
    </row>
    <row r="8" spans="1:6">
      <c r="A8" s="28" t="s">
        <v>6</v>
      </c>
      <c r="B8" s="34" t="s">
        <v>112</v>
      </c>
      <c r="C8">
        <v>132</v>
      </c>
      <c r="D8">
        <v>3.3260869565217392</v>
      </c>
    </row>
    <row r="9" spans="1:6">
      <c r="A9" s="28" t="s">
        <v>76</v>
      </c>
      <c r="B9" s="34" t="s">
        <v>113</v>
      </c>
      <c r="C9">
        <v>144</v>
      </c>
      <c r="D9">
        <v>3.2433333333333336</v>
      </c>
    </row>
    <row r="10" spans="1:6">
      <c r="A10" s="28" t="s">
        <v>9</v>
      </c>
      <c r="B10" s="34" t="s">
        <v>114</v>
      </c>
      <c r="C10">
        <v>120</v>
      </c>
      <c r="D10">
        <v>3.1309523809523809</v>
      </c>
    </row>
    <row r="11" spans="1:6">
      <c r="A11" s="35" t="s">
        <v>10</v>
      </c>
      <c r="B11" s="35" t="s">
        <v>115</v>
      </c>
      <c r="C11">
        <v>126</v>
      </c>
      <c r="D11">
        <v>3.3295454545454546</v>
      </c>
    </row>
    <row r="12" spans="1:6">
      <c r="A12" s="28" t="s">
        <v>11</v>
      </c>
      <c r="B12" s="34" t="s">
        <v>116</v>
      </c>
      <c r="C12">
        <v>120</v>
      </c>
      <c r="D12">
        <v>2.6904761904761907</v>
      </c>
    </row>
    <row r="13" spans="1:6">
      <c r="A13" s="35" t="s">
        <v>78</v>
      </c>
      <c r="B13" s="35" t="s">
        <v>117</v>
      </c>
      <c r="C13">
        <v>108</v>
      </c>
      <c r="D13">
        <v>2.2272727272727271</v>
      </c>
    </row>
    <row r="14" spans="1:6">
      <c r="A14" s="28" t="s">
        <v>12</v>
      </c>
      <c r="B14" s="34" t="s">
        <v>118</v>
      </c>
      <c r="C14">
        <v>144</v>
      </c>
      <c r="D14">
        <v>3.2152777777777772</v>
      </c>
    </row>
    <row r="15" spans="1:6">
      <c r="A15" s="28" t="s">
        <v>14</v>
      </c>
      <c r="B15" s="34" t="s">
        <v>119</v>
      </c>
      <c r="C15">
        <v>132</v>
      </c>
      <c r="D15" s="7">
        <v>3.2840909090909092</v>
      </c>
    </row>
    <row r="16" spans="1:6">
      <c r="A16" s="28" t="s">
        <v>15</v>
      </c>
      <c r="B16" s="34" t="s">
        <v>120</v>
      </c>
      <c r="C16">
        <v>102</v>
      </c>
      <c r="D16" s="17">
        <v>2.6184210526315788</v>
      </c>
    </row>
    <row r="17" spans="1:14">
      <c r="A17" s="28" t="s">
        <v>17</v>
      </c>
      <c r="B17" s="34" t="s">
        <v>121</v>
      </c>
      <c r="C17">
        <v>144</v>
      </c>
      <c r="D17" s="17">
        <v>2.8839285714285716</v>
      </c>
    </row>
    <row r="18" spans="1:14">
      <c r="A18" s="28" t="s">
        <v>18</v>
      </c>
      <c r="B18" s="34" t="s">
        <v>122</v>
      </c>
      <c r="C18">
        <v>108</v>
      </c>
      <c r="D18" s="17">
        <v>2.8690476190476191</v>
      </c>
    </row>
    <row r="19" spans="1:14">
      <c r="A19" s="28" t="s">
        <v>19</v>
      </c>
      <c r="B19" s="34" t="s">
        <v>123</v>
      </c>
      <c r="C19">
        <v>114</v>
      </c>
      <c r="D19" s="17">
        <v>2.8636363636363638</v>
      </c>
      <c r="E19" s="7"/>
      <c r="F19" s="7"/>
      <c r="G19" s="7"/>
    </row>
    <row r="20" spans="1:14">
      <c r="A20" s="28" t="s">
        <v>82</v>
      </c>
      <c r="B20" s="34" t="s">
        <v>124</v>
      </c>
      <c r="C20">
        <v>132</v>
      </c>
      <c r="D20" s="17">
        <v>2.9565217391304346</v>
      </c>
      <c r="E20" s="17"/>
      <c r="F20" s="17"/>
      <c r="G20" s="17"/>
      <c r="J20" s="7"/>
      <c r="K20" s="7"/>
      <c r="L20" s="7"/>
      <c r="M20" s="7"/>
      <c r="N20" s="7"/>
    </row>
    <row r="21" spans="1:14">
      <c r="A21" s="28" t="s">
        <v>20</v>
      </c>
      <c r="B21" s="34" t="s">
        <v>125</v>
      </c>
      <c r="C21">
        <v>102</v>
      </c>
      <c r="D21" s="17">
        <v>2.6625000000000001</v>
      </c>
      <c r="E21" s="17"/>
      <c r="F21" s="17"/>
      <c r="G21" s="17"/>
    </row>
    <row r="22" spans="1:14">
      <c r="E22" s="17"/>
      <c r="F22" s="17"/>
      <c r="G22" s="17"/>
    </row>
    <row r="23" spans="1:14">
      <c r="D23" t="s">
        <v>42</v>
      </c>
      <c r="E23" s="17" t="s">
        <v>137</v>
      </c>
      <c r="F23" s="17" t="s">
        <v>130</v>
      </c>
      <c r="G23" s="17"/>
    </row>
    <row r="24" spans="1:14">
      <c r="B24" s="40" t="s">
        <v>107</v>
      </c>
      <c r="C24">
        <v>162</v>
      </c>
      <c r="D24">
        <v>3.0833333333333335</v>
      </c>
      <c r="E24" s="17">
        <f>C24/50</f>
        <v>3.24</v>
      </c>
      <c r="F24" s="17">
        <f>(D24+E24)/2</f>
        <v>3.1616666666666671</v>
      </c>
      <c r="G24" s="17"/>
    </row>
    <row r="25" spans="1:14">
      <c r="B25" s="40" t="s">
        <v>41</v>
      </c>
      <c r="C25">
        <v>156</v>
      </c>
      <c r="D25">
        <v>3.7211538461538463</v>
      </c>
      <c r="E25" s="17">
        <f t="shared" ref="E25:E43" si="0">C25/50</f>
        <v>3.12</v>
      </c>
      <c r="F25" s="17">
        <f t="shared" ref="F25:F43" si="1">(D25+E25)/2</f>
        <v>3.420576923076923</v>
      </c>
      <c r="G25" s="17"/>
    </row>
    <row r="26" spans="1:14">
      <c r="B26" s="39" t="s">
        <v>108</v>
      </c>
      <c r="C26">
        <v>96</v>
      </c>
      <c r="D26">
        <v>2.2619047619047619</v>
      </c>
      <c r="E26" s="17">
        <f t="shared" si="0"/>
        <v>1.92</v>
      </c>
      <c r="F26" s="17">
        <f t="shared" si="1"/>
        <v>2.0909523809523809</v>
      </c>
      <c r="G26" s="17"/>
    </row>
    <row r="27" spans="1:14">
      <c r="B27" s="39" t="s">
        <v>109</v>
      </c>
      <c r="C27">
        <v>90</v>
      </c>
      <c r="D27">
        <v>2.5</v>
      </c>
      <c r="E27" s="17">
        <f t="shared" si="0"/>
        <v>1.8</v>
      </c>
      <c r="F27" s="17">
        <f t="shared" si="1"/>
        <v>2.15</v>
      </c>
      <c r="G27" s="17"/>
    </row>
    <row r="28" spans="1:14">
      <c r="B28" s="34" t="s">
        <v>110</v>
      </c>
      <c r="C28">
        <v>144</v>
      </c>
      <c r="D28">
        <v>2.9903846153846154</v>
      </c>
      <c r="E28" s="17">
        <f t="shared" si="0"/>
        <v>2.88</v>
      </c>
      <c r="F28" s="17">
        <f t="shared" si="1"/>
        <v>2.9351923076923079</v>
      </c>
      <c r="G28" s="17"/>
    </row>
    <row r="29" spans="1:14">
      <c r="B29" s="34" t="s">
        <v>111</v>
      </c>
      <c r="C29">
        <v>138</v>
      </c>
      <c r="D29">
        <v>3.2065217391304346</v>
      </c>
      <c r="E29" s="17">
        <f t="shared" si="0"/>
        <v>2.76</v>
      </c>
      <c r="F29" s="17">
        <f t="shared" si="1"/>
        <v>2.9832608695652172</v>
      </c>
      <c r="G29" s="17"/>
    </row>
    <row r="30" spans="1:14">
      <c r="B30" s="34" t="s">
        <v>112</v>
      </c>
      <c r="C30">
        <v>132</v>
      </c>
      <c r="D30">
        <v>3.3260869565217392</v>
      </c>
      <c r="E30" s="17">
        <f t="shared" si="0"/>
        <v>2.64</v>
      </c>
      <c r="F30" s="17">
        <f t="shared" si="1"/>
        <v>2.9830434782608695</v>
      </c>
      <c r="G30" s="17"/>
    </row>
    <row r="31" spans="1:14">
      <c r="B31" s="34" t="s">
        <v>113</v>
      </c>
      <c r="C31">
        <v>144</v>
      </c>
      <c r="D31">
        <v>3.2433333333333336</v>
      </c>
      <c r="E31" s="17">
        <f t="shared" si="0"/>
        <v>2.88</v>
      </c>
      <c r="F31" s="17">
        <f t="shared" si="1"/>
        <v>3.0616666666666665</v>
      </c>
      <c r="G31" s="17"/>
    </row>
    <row r="32" spans="1:14">
      <c r="A32" s="16"/>
      <c r="B32" s="34" t="s">
        <v>114</v>
      </c>
      <c r="C32">
        <v>120</v>
      </c>
      <c r="D32">
        <v>3.1309523809523809</v>
      </c>
      <c r="E32" s="17">
        <f t="shared" si="0"/>
        <v>2.4</v>
      </c>
      <c r="F32" s="17">
        <f t="shared" si="1"/>
        <v>2.7654761904761904</v>
      </c>
      <c r="G32" s="17"/>
    </row>
    <row r="33" spans="2:7">
      <c r="B33" s="35" t="s">
        <v>115</v>
      </c>
      <c r="C33">
        <v>126</v>
      </c>
      <c r="D33">
        <v>3.3295454545454546</v>
      </c>
      <c r="E33" s="17">
        <f t="shared" si="0"/>
        <v>2.52</v>
      </c>
      <c r="F33" s="17">
        <f t="shared" si="1"/>
        <v>2.9247727272727273</v>
      </c>
      <c r="G33" s="17"/>
    </row>
    <row r="34" spans="2:7">
      <c r="B34" s="34" t="s">
        <v>116</v>
      </c>
      <c r="C34">
        <v>120</v>
      </c>
      <c r="D34">
        <v>2.6904761904761907</v>
      </c>
      <c r="E34" s="17">
        <f t="shared" si="0"/>
        <v>2.4</v>
      </c>
      <c r="F34" s="17">
        <f t="shared" si="1"/>
        <v>2.5452380952380951</v>
      </c>
      <c r="G34" s="17"/>
    </row>
    <row r="35" spans="2:7">
      <c r="B35" s="35" t="s">
        <v>117</v>
      </c>
      <c r="C35">
        <v>108</v>
      </c>
      <c r="D35">
        <v>2.2272727272727271</v>
      </c>
      <c r="E35" s="17">
        <f t="shared" si="0"/>
        <v>2.16</v>
      </c>
      <c r="F35" s="17">
        <f t="shared" si="1"/>
        <v>2.1936363636363634</v>
      </c>
      <c r="G35" s="17"/>
    </row>
    <row r="36" spans="2:7">
      <c r="B36" s="34" t="s">
        <v>118</v>
      </c>
      <c r="C36">
        <v>144</v>
      </c>
      <c r="D36">
        <v>3.2152777777777772</v>
      </c>
      <c r="E36" s="17">
        <f t="shared" si="0"/>
        <v>2.88</v>
      </c>
      <c r="F36" s="17">
        <f t="shared" si="1"/>
        <v>3.0476388888888888</v>
      </c>
      <c r="G36" s="17"/>
    </row>
    <row r="37" spans="2:7">
      <c r="B37" s="34" t="s">
        <v>119</v>
      </c>
      <c r="C37">
        <v>132</v>
      </c>
      <c r="D37" s="7">
        <v>3.2840909090909092</v>
      </c>
      <c r="E37" s="17">
        <f t="shared" si="0"/>
        <v>2.64</v>
      </c>
      <c r="F37" s="17">
        <f t="shared" si="1"/>
        <v>2.9620454545454544</v>
      </c>
      <c r="G37" s="17"/>
    </row>
    <row r="38" spans="2:7">
      <c r="B38" s="34" t="s">
        <v>120</v>
      </c>
      <c r="C38">
        <v>102</v>
      </c>
      <c r="D38" s="17">
        <v>2.6184210526315788</v>
      </c>
      <c r="E38" s="17">
        <f t="shared" si="0"/>
        <v>2.04</v>
      </c>
      <c r="F38" s="17">
        <f t="shared" si="1"/>
        <v>2.3292105263157894</v>
      </c>
      <c r="G38" s="17"/>
    </row>
    <row r="39" spans="2:7">
      <c r="B39" s="34" t="s">
        <v>121</v>
      </c>
      <c r="C39">
        <v>144</v>
      </c>
      <c r="D39" s="17">
        <v>2.8839285714285716</v>
      </c>
      <c r="E39" s="17">
        <f t="shared" si="0"/>
        <v>2.88</v>
      </c>
      <c r="F39" s="17">
        <f t="shared" si="1"/>
        <v>2.881964285714286</v>
      </c>
      <c r="G39" s="17"/>
    </row>
    <row r="40" spans="2:7">
      <c r="B40" s="34" t="s">
        <v>122</v>
      </c>
      <c r="C40">
        <v>108</v>
      </c>
      <c r="D40" s="17">
        <v>2.8690476190476191</v>
      </c>
      <c r="E40" s="17">
        <f t="shared" si="0"/>
        <v>2.16</v>
      </c>
      <c r="F40" s="17">
        <f t="shared" si="1"/>
        <v>2.5145238095238094</v>
      </c>
    </row>
    <row r="41" spans="2:7">
      <c r="B41" s="34" t="s">
        <v>123</v>
      </c>
      <c r="C41">
        <v>114</v>
      </c>
      <c r="D41" s="17">
        <v>2.8636363636363638</v>
      </c>
      <c r="E41" s="17">
        <f t="shared" si="0"/>
        <v>2.2799999999999998</v>
      </c>
      <c r="F41" s="17">
        <f t="shared" si="1"/>
        <v>2.5718181818181818</v>
      </c>
    </row>
    <row r="42" spans="2:7">
      <c r="B42" s="34" t="s">
        <v>124</v>
      </c>
      <c r="C42">
        <v>132</v>
      </c>
      <c r="D42" s="17">
        <v>2.9565217391304346</v>
      </c>
      <c r="E42" s="17">
        <f t="shared" si="0"/>
        <v>2.64</v>
      </c>
      <c r="F42" s="17">
        <f t="shared" si="1"/>
        <v>2.7982608695652171</v>
      </c>
    </row>
    <row r="43" spans="2:7">
      <c r="B43" s="34" t="s">
        <v>125</v>
      </c>
      <c r="C43">
        <v>102</v>
      </c>
      <c r="D43" s="17">
        <v>2.6625000000000001</v>
      </c>
      <c r="E43" s="17">
        <f t="shared" si="0"/>
        <v>2.04</v>
      </c>
      <c r="F43" s="17">
        <f t="shared" si="1"/>
        <v>2.3512500000000003</v>
      </c>
    </row>
    <row r="45" spans="2:7">
      <c r="B45" s="6" t="s">
        <v>21</v>
      </c>
      <c r="C45" t="s">
        <v>136</v>
      </c>
    </row>
    <row r="46" spans="2:7">
      <c r="B46" s="40" t="s">
        <v>107</v>
      </c>
      <c r="C46">
        <v>3.1616666666666671</v>
      </c>
    </row>
    <row r="47" spans="2:7">
      <c r="B47" s="40" t="s">
        <v>41</v>
      </c>
      <c r="C47">
        <v>3.420576923076923</v>
      </c>
    </row>
    <row r="48" spans="2:7">
      <c r="B48" s="39" t="s">
        <v>108</v>
      </c>
      <c r="C48">
        <v>2.0909523809523809</v>
      </c>
    </row>
    <row r="49" spans="2:3">
      <c r="B49" s="39" t="s">
        <v>109</v>
      </c>
      <c r="C49">
        <v>2.15</v>
      </c>
    </row>
    <row r="50" spans="2:3">
      <c r="B50" s="34" t="s">
        <v>110</v>
      </c>
      <c r="C50">
        <v>2.9351923076923079</v>
      </c>
    </row>
    <row r="51" spans="2:3">
      <c r="B51" s="34" t="s">
        <v>111</v>
      </c>
      <c r="C51">
        <v>2.9832608695652172</v>
      </c>
    </row>
    <row r="52" spans="2:3">
      <c r="B52" s="34" t="s">
        <v>112</v>
      </c>
      <c r="C52">
        <v>2.9830434782608695</v>
      </c>
    </row>
    <row r="53" spans="2:3">
      <c r="B53" s="34" t="s">
        <v>113</v>
      </c>
      <c r="C53">
        <v>3.0616666666666665</v>
      </c>
    </row>
    <row r="54" spans="2:3">
      <c r="B54" s="34" t="s">
        <v>114</v>
      </c>
      <c r="C54">
        <v>2.7654761904761904</v>
      </c>
    </row>
    <row r="55" spans="2:3">
      <c r="B55" s="35" t="s">
        <v>115</v>
      </c>
      <c r="C55">
        <v>2.9247727272727273</v>
      </c>
    </row>
    <row r="56" spans="2:3">
      <c r="B56" s="34" t="s">
        <v>116</v>
      </c>
      <c r="C56">
        <v>2.5452380952380951</v>
      </c>
    </row>
    <row r="57" spans="2:3">
      <c r="B57" s="35" t="s">
        <v>117</v>
      </c>
      <c r="C57">
        <v>2.1936363636363634</v>
      </c>
    </row>
    <row r="58" spans="2:3">
      <c r="B58" s="34" t="s">
        <v>118</v>
      </c>
      <c r="C58">
        <v>3.0476388888888888</v>
      </c>
    </row>
    <row r="59" spans="2:3">
      <c r="B59" s="34" t="s">
        <v>119</v>
      </c>
      <c r="C59">
        <v>2.9620454545454544</v>
      </c>
    </row>
    <row r="60" spans="2:3">
      <c r="B60" s="34" t="s">
        <v>120</v>
      </c>
      <c r="C60">
        <v>2.3292105263157894</v>
      </c>
    </row>
    <row r="61" spans="2:3">
      <c r="B61" s="34" t="s">
        <v>121</v>
      </c>
      <c r="C61">
        <v>2.881964285714286</v>
      </c>
    </row>
    <row r="62" spans="2:3">
      <c r="B62" s="34" t="s">
        <v>122</v>
      </c>
      <c r="C62">
        <v>2.5145238095238094</v>
      </c>
    </row>
    <row r="63" spans="2:3">
      <c r="B63" s="34" t="s">
        <v>123</v>
      </c>
      <c r="C63">
        <v>2.5718181818181818</v>
      </c>
    </row>
    <row r="64" spans="2:3">
      <c r="B64" s="34" t="s">
        <v>124</v>
      </c>
      <c r="C64">
        <v>2.7982608695652171</v>
      </c>
    </row>
    <row r="65" spans="2:3">
      <c r="B65" s="34" t="s">
        <v>125</v>
      </c>
      <c r="C65">
        <v>2.3512500000000003</v>
      </c>
    </row>
  </sheetData>
  <sortState ref="A1:Y17">
    <sortCondition descending="1" ref="Y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B02B-D492-45ED-A5A9-D13DA5E8E075}">
  <dimension ref="B9:J42"/>
  <sheetViews>
    <sheetView tabSelected="1" topLeftCell="A4" zoomScale="70" zoomScaleNormal="70" workbookViewId="0">
      <selection activeCell="I32" sqref="I32"/>
    </sheetView>
  </sheetViews>
  <sheetFormatPr defaultRowHeight="15"/>
  <sheetData>
    <row r="9" spans="2:10">
      <c r="B9" s="6" t="s">
        <v>21</v>
      </c>
      <c r="C9" s="42" t="s">
        <v>131</v>
      </c>
      <c r="D9" s="42" t="s">
        <v>132</v>
      </c>
      <c r="E9" s="42" t="s">
        <v>133</v>
      </c>
      <c r="F9" s="42" t="s">
        <v>134</v>
      </c>
      <c r="G9" s="42" t="s">
        <v>135</v>
      </c>
      <c r="H9" s="42" t="s">
        <v>143</v>
      </c>
      <c r="I9" s="42" t="s">
        <v>144</v>
      </c>
      <c r="J9" t="s">
        <v>145</v>
      </c>
    </row>
    <row r="10" spans="2:10">
      <c r="B10" s="40" t="s">
        <v>146</v>
      </c>
      <c r="C10" s="17">
        <v>3.24</v>
      </c>
      <c r="D10" s="17">
        <f>0.75*C10+0.25*G10</f>
        <v>3.2008333333333336</v>
      </c>
      <c r="E10" s="17">
        <f>0.5*C10+0.5*G10</f>
        <v>3.1616666666666671</v>
      </c>
      <c r="F10" s="17">
        <f>0.25*C10+0.75*G10</f>
        <v>3.1225000000000001</v>
      </c>
      <c r="G10" s="17">
        <v>3.0833333333333335</v>
      </c>
      <c r="H10" s="17">
        <f>AVERAGE(C10:G10)</f>
        <v>3.1616666666666671</v>
      </c>
      <c r="I10" s="17">
        <f>STDEV(C10:G10)</f>
        <v>6.1927937511630823E-2</v>
      </c>
      <c r="J10" s="43">
        <f>I10/H10</f>
        <v>1.9587117821285444E-2</v>
      </c>
    </row>
    <row r="11" spans="2:10">
      <c r="B11" s="40" t="s">
        <v>147</v>
      </c>
      <c r="C11" s="17">
        <v>3.12</v>
      </c>
      <c r="D11" s="17">
        <f>0.75*C11+0.25*G11</f>
        <v>3.2702884615384615</v>
      </c>
      <c r="E11" s="17">
        <f>0.5*C11+0.5*G11</f>
        <v>3.420576923076923</v>
      </c>
      <c r="F11" s="17">
        <f>0.25*C11+0.75*G11</f>
        <v>3.5708653846153844</v>
      </c>
      <c r="G11" s="17">
        <v>3.7211538461538463</v>
      </c>
      <c r="H11" s="17">
        <f>AVERAGE(C11:G11)</f>
        <v>3.420576923076923</v>
      </c>
      <c r="I11" s="17">
        <f>STDEV(C11:G11)</f>
        <v>0.23762692225207577</v>
      </c>
      <c r="J11" s="43">
        <f>I11/H11</f>
        <v>6.9469837280642835E-2</v>
      </c>
    </row>
    <row r="12" spans="2:10">
      <c r="B12" s="39" t="s">
        <v>148</v>
      </c>
      <c r="C12" s="17">
        <v>1.92</v>
      </c>
      <c r="D12" s="17">
        <f>0.75*C12+0.25*G12</f>
        <v>2.0054761904761902</v>
      </c>
      <c r="E12" s="17">
        <f>0.5*C12+0.5*G12</f>
        <v>2.0909523809523809</v>
      </c>
      <c r="F12" s="17">
        <f>0.25*C12+0.75*G12</f>
        <v>2.1764285714285716</v>
      </c>
      <c r="G12" s="17">
        <v>2.2619047619047619</v>
      </c>
      <c r="H12" s="17">
        <f>AVERAGE(C12:G12)</f>
        <v>2.0909523809523813</v>
      </c>
      <c r="I12" s="17">
        <f>STDEV(C12:G12)</f>
        <v>0.13514972380957724</v>
      </c>
      <c r="J12" s="43">
        <f>I12/H12</f>
        <v>6.4635486221842897E-2</v>
      </c>
    </row>
    <row r="13" spans="2:10">
      <c r="B13" s="39" t="s">
        <v>149</v>
      </c>
      <c r="C13" s="17">
        <v>1.8</v>
      </c>
      <c r="D13" s="17">
        <f>0.75*C13+0.25*G13</f>
        <v>1.9750000000000001</v>
      </c>
      <c r="E13" s="17">
        <f>0.5*C13+0.5*G13</f>
        <v>2.15</v>
      </c>
      <c r="F13" s="17">
        <f>0.25*C13+0.75*G13</f>
        <v>2.3250000000000002</v>
      </c>
      <c r="G13" s="17">
        <v>2.5</v>
      </c>
      <c r="H13" s="17">
        <f>AVERAGE(C13:G13)</f>
        <v>2.15</v>
      </c>
      <c r="I13" s="17">
        <f>STDEV(C13:G13)</f>
        <v>0.27669929526473253</v>
      </c>
      <c r="J13" s="43">
        <f>I13/H13</f>
        <v>0.12869734663475932</v>
      </c>
    </row>
    <row r="14" spans="2:10">
      <c r="B14" s="35" t="s">
        <v>150</v>
      </c>
      <c r="C14" s="17">
        <v>2.52</v>
      </c>
      <c r="D14" s="17">
        <f>0.75*C14+0.25*G14</f>
        <v>2.7223863636363639</v>
      </c>
      <c r="E14" s="17">
        <f>0.5*C14+0.5*G14</f>
        <v>2.9247727272727273</v>
      </c>
      <c r="F14" s="17">
        <f>0.25*C14+0.75*G14</f>
        <v>3.1271590909090907</v>
      </c>
      <c r="G14" s="17">
        <v>3.3295454545454546</v>
      </c>
      <c r="H14" s="17">
        <f>AVERAGE(C14:G14)</f>
        <v>2.9247727272727273</v>
      </c>
      <c r="I14" s="17">
        <f>STDEV(C14:G14)</f>
        <v>0.32000093822499331</v>
      </c>
      <c r="J14" s="43">
        <f>I14/H14</f>
        <v>0.10941053136917947</v>
      </c>
    </row>
    <row r="15" spans="2:10">
      <c r="B15" s="35" t="s">
        <v>151</v>
      </c>
      <c r="C15" s="17">
        <v>2.16</v>
      </c>
      <c r="D15" s="17">
        <f>0.75*C15+0.25*G15</f>
        <v>2.1768181818181818</v>
      </c>
      <c r="E15" s="17">
        <f>0.5*C15+0.5*G15</f>
        <v>2.1936363636363634</v>
      </c>
      <c r="F15" s="17">
        <f>0.25*C15+0.75*G15</f>
        <v>2.2104545454545454</v>
      </c>
      <c r="G15" s="17">
        <v>2.2272727272727271</v>
      </c>
      <c r="H15" s="17">
        <f>AVERAGE(C15:G15)</f>
        <v>2.1936363636363634</v>
      </c>
      <c r="I15" s="17">
        <f>STDEV(C15:G15)</f>
        <v>2.6591880324143089E-2</v>
      </c>
      <c r="J15" s="43">
        <f>I15/H15</f>
        <v>1.2122282783488356E-2</v>
      </c>
    </row>
    <row r="16" spans="2:10">
      <c r="C16" s="17"/>
      <c r="D16" s="17"/>
      <c r="E16" s="17"/>
      <c r="F16" s="17"/>
      <c r="G16" s="17"/>
      <c r="H16" s="17"/>
    </row>
    <row r="17" spans="2:8">
      <c r="C17" s="17"/>
      <c r="D17" s="17"/>
      <c r="E17" s="17"/>
      <c r="F17" s="17"/>
      <c r="G17" s="17"/>
      <c r="H17" s="17"/>
    </row>
    <row r="18" spans="2:8">
      <c r="B18" s="6" t="s">
        <v>21</v>
      </c>
      <c r="C18" s="17" t="s">
        <v>145</v>
      </c>
    </row>
    <row r="19" spans="2:8">
      <c r="B19" s="40" t="s">
        <v>107</v>
      </c>
      <c r="C19" s="43">
        <v>1.9587117821285398E-2</v>
      </c>
    </row>
    <row r="20" spans="2:8">
      <c r="B20" s="40" t="s">
        <v>41</v>
      </c>
      <c r="C20" s="43">
        <v>6.9469837280642835E-2</v>
      </c>
    </row>
    <row r="21" spans="2:8">
      <c r="B21" s="39" t="s">
        <v>108</v>
      </c>
      <c r="C21" s="43">
        <v>6.4635486221842897E-2</v>
      </c>
    </row>
    <row r="22" spans="2:8">
      <c r="B22" s="39" t="s">
        <v>109</v>
      </c>
      <c r="C22" s="43">
        <v>0.12869734663475932</v>
      </c>
    </row>
    <row r="23" spans="2:8">
      <c r="B23" s="35" t="s">
        <v>115</v>
      </c>
      <c r="C23" s="43">
        <v>0.10941053136917947</v>
      </c>
    </row>
    <row r="24" spans="2:8">
      <c r="B24" s="35" t="s">
        <v>117</v>
      </c>
      <c r="C24" s="43">
        <v>1.2122282783488356E-2</v>
      </c>
    </row>
    <row r="29" spans="2:8">
      <c r="B29" s="17"/>
      <c r="C29" s="43"/>
      <c r="D29" s="43"/>
      <c r="E29" s="43"/>
      <c r="F29" s="43"/>
      <c r="G29" s="43"/>
      <c r="H29" s="43"/>
    </row>
    <row r="36" spans="2:7">
      <c r="B36" s="6" t="s">
        <v>21</v>
      </c>
      <c r="C36" s="42" t="s">
        <v>138</v>
      </c>
      <c r="D36" s="42" t="s">
        <v>139</v>
      </c>
      <c r="E36" s="42" t="s">
        <v>140</v>
      </c>
      <c r="F36" s="42" t="s">
        <v>141</v>
      </c>
      <c r="G36" s="42" t="s">
        <v>142</v>
      </c>
    </row>
    <row r="37" spans="2:7">
      <c r="B37" s="40" t="s">
        <v>107</v>
      </c>
      <c r="C37" s="17">
        <v>3.24</v>
      </c>
      <c r="D37" s="17">
        <f>0.75*C37+0.25*G37</f>
        <v>3.2008333333333336</v>
      </c>
      <c r="E37" s="17">
        <f>0.5*C37+0.5*G37</f>
        <v>3.1616666666666671</v>
      </c>
      <c r="F37" s="17">
        <f>0.25*C37+0.75*G37</f>
        <v>3.1225000000000001</v>
      </c>
      <c r="G37" s="17">
        <v>3.0833333333333335</v>
      </c>
    </row>
    <row r="38" spans="2:7">
      <c r="B38" s="40" t="s">
        <v>41</v>
      </c>
      <c r="C38" s="17">
        <v>3.12</v>
      </c>
      <c r="D38" s="17">
        <f>0.75*C38+0.25*G38</f>
        <v>3.2702884615384615</v>
      </c>
      <c r="E38" s="17">
        <f>0.5*C38+0.5*G38</f>
        <v>3.420576923076923</v>
      </c>
      <c r="F38" s="17">
        <f>0.25*C38+0.75*G38</f>
        <v>3.5708653846153844</v>
      </c>
      <c r="G38" s="17">
        <v>3.7211538461538463</v>
      </c>
    </row>
    <row r="39" spans="2:7">
      <c r="B39" s="39" t="s">
        <v>108</v>
      </c>
      <c r="C39" s="17">
        <v>1.92</v>
      </c>
      <c r="D39" s="17">
        <f>0.75*C39+0.25*G39</f>
        <v>2.0054761904761902</v>
      </c>
      <c r="E39" s="17">
        <f>0.5*C39+0.5*G39</f>
        <v>2.0909523809523809</v>
      </c>
      <c r="F39" s="17">
        <f>0.25*C39+0.75*G39</f>
        <v>2.1764285714285716</v>
      </c>
      <c r="G39" s="17">
        <v>2.2619047619047619</v>
      </c>
    </row>
    <row r="40" spans="2:7">
      <c r="B40" s="39" t="s">
        <v>109</v>
      </c>
      <c r="C40" s="17">
        <v>1.8</v>
      </c>
      <c r="D40" s="17">
        <f>0.75*C40+0.25*G40</f>
        <v>1.9750000000000001</v>
      </c>
      <c r="E40" s="17">
        <f>0.5*C40+0.5*G40</f>
        <v>2.15</v>
      </c>
      <c r="F40" s="17">
        <f>0.25*C40+0.75*G40</f>
        <v>2.3250000000000002</v>
      </c>
      <c r="G40" s="17">
        <v>2.5</v>
      </c>
    </row>
    <row r="41" spans="2:7">
      <c r="B41" s="35" t="s">
        <v>115</v>
      </c>
      <c r="C41" s="17">
        <v>2.52</v>
      </c>
      <c r="D41" s="17">
        <f>0.75*C41+0.25*G41</f>
        <v>2.7223863636363639</v>
      </c>
      <c r="E41" s="17">
        <f>0.5*C41+0.5*G41</f>
        <v>2.9247727272727273</v>
      </c>
      <c r="F41" s="17">
        <f>0.25*C41+0.75*G41</f>
        <v>3.1271590909090907</v>
      </c>
      <c r="G41" s="17">
        <v>3.3295454545454546</v>
      </c>
    </row>
    <row r="42" spans="2:7">
      <c r="B42" s="35" t="s">
        <v>117</v>
      </c>
      <c r="C42" s="17">
        <v>2.16</v>
      </c>
      <c r="D42" s="17">
        <f>0.75*C42+0.25*G42</f>
        <v>2.1768181818181818</v>
      </c>
      <c r="E42" s="17">
        <f>0.5*C42+0.5*G42</f>
        <v>2.1936363636363634</v>
      </c>
      <c r="F42" s="17">
        <f>0.25*C42+0.75*G42</f>
        <v>2.2104545454545454</v>
      </c>
      <c r="G42" s="17">
        <v>2.2272727272727271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3DC5-E69C-4027-84D5-1A986DD73E02}">
  <dimension ref="A1:AA8"/>
  <sheetViews>
    <sheetView topLeftCell="A4" zoomScale="85" zoomScaleNormal="85" workbookViewId="0">
      <selection activeCell="A9" sqref="A9:XFD9"/>
    </sheetView>
  </sheetViews>
  <sheetFormatPr defaultRowHeight="15"/>
  <cols>
    <col min="2" max="2" width="51.85546875" customWidth="1"/>
  </cols>
  <sheetData>
    <row r="1" spans="1:27">
      <c r="C1" s="44" t="s">
        <v>59</v>
      </c>
      <c r="D1" s="44"/>
      <c r="E1" s="44"/>
      <c r="F1" s="44"/>
      <c r="G1" s="44"/>
      <c r="H1" s="44"/>
      <c r="I1" s="44"/>
      <c r="J1" s="44"/>
      <c r="K1" s="46" t="s">
        <v>68</v>
      </c>
      <c r="L1" s="46"/>
      <c r="M1" s="46"/>
      <c r="N1" s="46"/>
      <c r="O1" s="47" t="s">
        <v>69</v>
      </c>
      <c r="P1" s="47"/>
      <c r="Q1" s="47"/>
      <c r="R1" s="47"/>
      <c r="S1" s="47"/>
      <c r="T1" s="47"/>
      <c r="U1" s="48" t="s">
        <v>70</v>
      </c>
      <c r="V1" s="48"/>
      <c r="W1" s="48"/>
      <c r="X1" s="49" t="s">
        <v>71</v>
      </c>
      <c r="Y1" s="49"/>
      <c r="Z1" s="45" t="s">
        <v>72</v>
      </c>
      <c r="AA1" s="45" t="s">
        <v>42</v>
      </c>
    </row>
    <row r="2" spans="1:27">
      <c r="A2" s="2" t="s">
        <v>1</v>
      </c>
      <c r="B2" s="6" t="s">
        <v>21</v>
      </c>
      <c r="C2" s="9" t="s">
        <v>60</v>
      </c>
      <c r="D2" s="9" t="s">
        <v>61</v>
      </c>
      <c r="E2" s="10" t="s">
        <v>43</v>
      </c>
      <c r="F2" s="10" t="s">
        <v>46</v>
      </c>
      <c r="G2" s="10" t="s">
        <v>49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9" t="s">
        <v>63</v>
      </c>
      <c r="P2" s="9" t="s">
        <v>62</v>
      </c>
      <c r="Q2" s="9" t="s">
        <v>64</v>
      </c>
      <c r="R2" s="10" t="s">
        <v>44</v>
      </c>
      <c r="S2" s="10" t="s">
        <v>47</v>
      </c>
      <c r="T2" s="10" t="s">
        <v>48</v>
      </c>
      <c r="U2" s="9" t="s">
        <v>65</v>
      </c>
      <c r="V2" s="9" t="s">
        <v>66</v>
      </c>
      <c r="W2" s="9" t="s">
        <v>67</v>
      </c>
      <c r="X2" s="10" t="s">
        <v>45</v>
      </c>
      <c r="Y2" s="10" t="s">
        <v>50</v>
      </c>
      <c r="Z2" s="45"/>
      <c r="AA2" s="45"/>
    </row>
    <row r="3" spans="1:27" ht="30">
      <c r="A3" s="24" t="s">
        <v>2</v>
      </c>
      <c r="B3" s="19" t="s">
        <v>22</v>
      </c>
      <c r="C3" s="20">
        <v>3</v>
      </c>
      <c r="D3" s="20">
        <v>0</v>
      </c>
      <c r="E3" s="20">
        <v>4</v>
      </c>
      <c r="F3" s="20">
        <v>2.5</v>
      </c>
      <c r="G3" s="20">
        <v>3</v>
      </c>
      <c r="H3" s="20">
        <v>3</v>
      </c>
      <c r="I3" s="20">
        <v>4</v>
      </c>
      <c r="J3" s="20">
        <v>2</v>
      </c>
      <c r="K3" s="20">
        <v>2</v>
      </c>
      <c r="L3" s="20">
        <v>0</v>
      </c>
      <c r="M3" s="20">
        <v>2</v>
      </c>
      <c r="N3" s="20">
        <v>1</v>
      </c>
      <c r="O3" s="20">
        <v>3.25</v>
      </c>
      <c r="P3" s="20">
        <v>3</v>
      </c>
      <c r="Q3" s="20">
        <v>0</v>
      </c>
      <c r="R3" s="20">
        <v>2.6666666666666665</v>
      </c>
      <c r="S3" s="20">
        <v>4</v>
      </c>
      <c r="T3" s="20">
        <v>2</v>
      </c>
      <c r="U3" s="20">
        <v>3</v>
      </c>
      <c r="V3" s="20">
        <v>3.25</v>
      </c>
      <c r="W3" s="20">
        <v>2.5</v>
      </c>
      <c r="X3" s="20">
        <v>4</v>
      </c>
      <c r="Y3" s="20">
        <v>4</v>
      </c>
      <c r="Z3" s="20">
        <v>120</v>
      </c>
      <c r="AA3" s="20">
        <f t="shared" ref="AA3:AA8" si="0">SUM(C3:Y3)*6/Z3</f>
        <v>2.9083333333333332</v>
      </c>
    </row>
    <row r="4" spans="1:27">
      <c r="A4" s="18" t="s">
        <v>5</v>
      </c>
      <c r="B4" s="19" t="s">
        <v>25</v>
      </c>
      <c r="C4" s="20">
        <v>2.75</v>
      </c>
      <c r="D4" s="20">
        <v>4</v>
      </c>
      <c r="E4" s="20">
        <v>2.5</v>
      </c>
      <c r="F4" s="20">
        <v>0</v>
      </c>
      <c r="G4" s="20">
        <v>0</v>
      </c>
      <c r="H4" s="20">
        <v>2.5</v>
      </c>
      <c r="I4" s="20">
        <v>4</v>
      </c>
      <c r="J4" s="20">
        <v>4</v>
      </c>
      <c r="K4" s="20">
        <v>4</v>
      </c>
      <c r="L4" s="20">
        <v>4</v>
      </c>
      <c r="M4" s="20">
        <v>4</v>
      </c>
      <c r="N4" s="20">
        <v>3.5</v>
      </c>
      <c r="O4" s="20">
        <v>0.75</v>
      </c>
      <c r="P4" s="20">
        <v>2</v>
      </c>
      <c r="Q4" s="20">
        <v>4</v>
      </c>
      <c r="R4" s="20">
        <v>4</v>
      </c>
      <c r="S4" s="20">
        <v>2.5</v>
      </c>
      <c r="T4" s="20">
        <v>2</v>
      </c>
      <c r="U4" s="20">
        <v>4</v>
      </c>
      <c r="V4" s="20">
        <v>3.5</v>
      </c>
      <c r="W4" s="20">
        <v>2</v>
      </c>
      <c r="X4" s="20">
        <v>4</v>
      </c>
      <c r="Y4" s="20">
        <v>4</v>
      </c>
      <c r="Z4" s="20">
        <v>126</v>
      </c>
      <c r="AA4" s="20">
        <f t="shared" si="0"/>
        <v>3.2380952380952381</v>
      </c>
    </row>
    <row r="5" spans="1:27" ht="30">
      <c r="A5" s="21" t="s">
        <v>7</v>
      </c>
      <c r="B5" s="22" t="s">
        <v>27</v>
      </c>
      <c r="C5" s="23">
        <v>4</v>
      </c>
      <c r="D5" s="23">
        <v>4</v>
      </c>
      <c r="E5" s="23">
        <v>2.5</v>
      </c>
      <c r="F5" s="23">
        <v>4</v>
      </c>
      <c r="G5" s="23">
        <v>3</v>
      </c>
      <c r="H5" s="23">
        <v>4</v>
      </c>
      <c r="I5" s="23">
        <v>4</v>
      </c>
      <c r="J5" s="23">
        <v>2</v>
      </c>
      <c r="K5" s="23">
        <v>4</v>
      </c>
      <c r="L5" s="23">
        <v>4</v>
      </c>
      <c r="M5" s="23">
        <v>4</v>
      </c>
      <c r="N5" s="23">
        <v>1</v>
      </c>
      <c r="O5" s="23">
        <v>2</v>
      </c>
      <c r="P5" s="23">
        <v>4</v>
      </c>
      <c r="Q5" s="23">
        <v>0</v>
      </c>
      <c r="R5" s="23">
        <v>4</v>
      </c>
      <c r="S5" s="23">
        <v>2.5</v>
      </c>
      <c r="T5" s="23">
        <v>0</v>
      </c>
      <c r="U5" s="23">
        <v>2</v>
      </c>
      <c r="V5" s="23">
        <v>2</v>
      </c>
      <c r="W5" s="23">
        <v>4</v>
      </c>
      <c r="X5" s="23">
        <v>0</v>
      </c>
      <c r="Y5" s="23">
        <v>1.5</v>
      </c>
      <c r="Z5" s="23">
        <v>120</v>
      </c>
      <c r="AA5" s="20">
        <f t="shared" si="0"/>
        <v>3.125</v>
      </c>
    </row>
    <row r="6" spans="1:27">
      <c r="A6" s="18" t="s">
        <v>8</v>
      </c>
      <c r="B6" s="19" t="s">
        <v>28</v>
      </c>
      <c r="C6" s="19">
        <v>3.25</v>
      </c>
      <c r="D6" s="20">
        <v>0</v>
      </c>
      <c r="E6" s="20">
        <v>0</v>
      </c>
      <c r="F6" s="20">
        <v>4</v>
      </c>
      <c r="G6" s="20">
        <v>4</v>
      </c>
      <c r="H6" s="20">
        <v>4</v>
      </c>
      <c r="I6" s="20">
        <v>4</v>
      </c>
      <c r="J6" s="20">
        <v>4</v>
      </c>
      <c r="K6" s="20">
        <v>4</v>
      </c>
      <c r="L6" s="20">
        <v>4</v>
      </c>
      <c r="M6" s="20">
        <v>4</v>
      </c>
      <c r="N6" s="20">
        <v>3.5</v>
      </c>
      <c r="O6" s="20">
        <v>1.25</v>
      </c>
      <c r="P6" s="20">
        <v>3.25</v>
      </c>
      <c r="Q6" s="20">
        <v>4</v>
      </c>
      <c r="R6" s="20">
        <v>4</v>
      </c>
      <c r="S6" s="20">
        <v>2.5</v>
      </c>
      <c r="T6" s="20">
        <v>2.5</v>
      </c>
      <c r="U6" s="20">
        <v>4</v>
      </c>
      <c r="V6" s="20">
        <v>2.5</v>
      </c>
      <c r="W6" s="20">
        <v>2</v>
      </c>
      <c r="X6" s="20">
        <v>0</v>
      </c>
      <c r="Y6" s="20">
        <v>1.5</v>
      </c>
      <c r="Z6" s="20">
        <v>120</v>
      </c>
      <c r="AA6" s="20">
        <f t="shared" si="0"/>
        <v>3.3125</v>
      </c>
    </row>
    <row r="7" spans="1:27">
      <c r="A7" s="18" t="s">
        <v>16</v>
      </c>
      <c r="B7" s="19" t="s">
        <v>36</v>
      </c>
      <c r="C7" s="20">
        <v>3.25</v>
      </c>
      <c r="D7" s="20">
        <v>0</v>
      </c>
      <c r="E7" s="20">
        <v>2.5</v>
      </c>
      <c r="F7" s="20">
        <v>2.5</v>
      </c>
      <c r="G7" s="20">
        <v>3</v>
      </c>
      <c r="H7" s="20">
        <v>2</v>
      </c>
      <c r="I7" s="20">
        <v>4</v>
      </c>
      <c r="J7" s="20">
        <v>4</v>
      </c>
      <c r="K7" s="20">
        <v>4</v>
      </c>
      <c r="L7" s="20">
        <v>0</v>
      </c>
      <c r="M7" s="20">
        <v>4</v>
      </c>
      <c r="N7" s="20">
        <v>3.5</v>
      </c>
      <c r="O7" s="20">
        <v>2.5</v>
      </c>
      <c r="P7" s="20">
        <v>3.25</v>
      </c>
      <c r="Q7" s="20">
        <v>0</v>
      </c>
      <c r="R7" s="20">
        <v>4</v>
      </c>
      <c r="S7" s="20">
        <v>2.5</v>
      </c>
      <c r="T7" s="20">
        <v>2</v>
      </c>
      <c r="U7" s="20">
        <v>3</v>
      </c>
      <c r="V7" s="20">
        <v>3.25</v>
      </c>
      <c r="W7" s="20">
        <v>1</v>
      </c>
      <c r="X7" s="20">
        <v>0</v>
      </c>
      <c r="Y7" s="20">
        <v>4</v>
      </c>
      <c r="Z7" s="20">
        <v>114</v>
      </c>
      <c r="AA7" s="20">
        <f t="shared" si="0"/>
        <v>3.0657894736842106</v>
      </c>
    </row>
    <row r="8" spans="1:27">
      <c r="A8" s="18" t="s">
        <v>20</v>
      </c>
      <c r="B8" s="19" t="s">
        <v>40</v>
      </c>
      <c r="C8" s="20">
        <v>2</v>
      </c>
      <c r="D8" s="20">
        <v>0</v>
      </c>
      <c r="E8" s="20">
        <v>0</v>
      </c>
      <c r="F8" s="20">
        <v>4</v>
      </c>
      <c r="G8" s="20">
        <v>3</v>
      </c>
      <c r="H8" s="20">
        <v>1</v>
      </c>
      <c r="I8" s="20">
        <v>4</v>
      </c>
      <c r="J8" s="20">
        <v>2</v>
      </c>
      <c r="K8" s="20">
        <v>2</v>
      </c>
      <c r="L8" s="20">
        <v>0</v>
      </c>
      <c r="M8" s="20">
        <v>2</v>
      </c>
      <c r="N8" s="20">
        <v>3.5</v>
      </c>
      <c r="O8" s="20">
        <v>2</v>
      </c>
      <c r="P8" s="20">
        <v>2.75</v>
      </c>
      <c r="Q8" s="20">
        <v>4</v>
      </c>
      <c r="R8" s="20">
        <v>4</v>
      </c>
      <c r="S8" s="20">
        <v>2.5</v>
      </c>
      <c r="T8" s="20">
        <v>2</v>
      </c>
      <c r="U8" s="20">
        <v>2.75</v>
      </c>
      <c r="V8" s="20">
        <v>3</v>
      </c>
      <c r="W8" s="20">
        <v>4</v>
      </c>
      <c r="X8" s="20">
        <v>0</v>
      </c>
      <c r="Y8" s="20">
        <v>4</v>
      </c>
      <c r="Z8" s="20">
        <v>114</v>
      </c>
      <c r="AA8" s="20">
        <f t="shared" si="0"/>
        <v>2.8684210526315788</v>
      </c>
    </row>
  </sheetData>
  <mergeCells count="7">
    <mergeCell ref="AA1:AA2"/>
    <mergeCell ref="C1:J1"/>
    <mergeCell ref="K1:N1"/>
    <mergeCell ref="O1:T1"/>
    <mergeCell ref="U1:W1"/>
    <mergeCell ref="X1:Y1"/>
    <mergeCell ref="Z1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Selected ESG Credits Count</vt:lpstr>
      <vt:lpstr>GPA Assessment</vt:lpstr>
      <vt:lpstr>DESGI Fusion</vt:lpstr>
      <vt:lpstr>Sensitivity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2022-04-29T07:33:00Z</dcterms:modified>
</cp:coreProperties>
</file>