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eng\OneDrive - Washington University in St. Louis\Desktop\Lew Lab\Robust-6D-video-rate-microscopy\"/>
    </mc:Choice>
  </mc:AlternateContent>
  <xr:revisionPtr revIDLastSave="0" documentId="13_ncr:1_{F4484150-3A80-4774-B479-D3D39CBAB567}" xr6:coauthVersionLast="47" xr6:coauthVersionMax="47" xr10:uidLastSave="{00000000-0000-0000-0000-000000000000}"/>
  <bookViews>
    <workbookView xWindow="-110" yWindow="-110" windowWidth="25820" windowHeight="15620" activeTab="4" xr2:uid="{00000000-000D-0000-FFFF-FFFF00000000}"/>
  </bookViews>
  <sheets>
    <sheet name="1d smax 10e4" sheetId="1" r:id="rId1"/>
    <sheet name="2d smax 10e4" sheetId="3" r:id="rId2"/>
    <sheet name="1d smax 10e3" sheetId="4" r:id="rId3"/>
    <sheet name="sumary" sheetId="5" r:id="rId4"/>
    <sheet name="BRT metric tes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7" l="1"/>
  <c r="I14" i="7"/>
  <c r="I15" i="7"/>
  <c r="I16" i="7"/>
  <c r="I17" i="7"/>
  <c r="I18" i="7"/>
  <c r="I19" i="7"/>
  <c r="I20" i="7"/>
  <c r="I12" i="7"/>
  <c r="H13" i="7"/>
  <c r="H14" i="7"/>
  <c r="H15" i="7"/>
  <c r="H16" i="7"/>
  <c r="H17" i="7"/>
  <c r="H18" i="7"/>
  <c r="H19" i="7"/>
  <c r="H20" i="7"/>
  <c r="H12" i="7"/>
  <c r="R13" i="7"/>
  <c r="R14" i="7"/>
  <c r="R15" i="7"/>
  <c r="R16" i="7"/>
  <c r="R17" i="7"/>
  <c r="R18" i="7"/>
  <c r="R19" i="7"/>
  <c r="R20" i="7"/>
  <c r="R12" i="7"/>
  <c r="Q13" i="7"/>
  <c r="Q14" i="7"/>
  <c r="Q15" i="7"/>
  <c r="Q16" i="7"/>
  <c r="Q17" i="7"/>
  <c r="Q18" i="7"/>
  <c r="Q19" i="7"/>
  <c r="Q20" i="7"/>
  <c r="Q12" i="7"/>
  <c r="R3" i="7"/>
  <c r="R4" i="7"/>
  <c r="R5" i="7"/>
  <c r="R6" i="7"/>
  <c r="R7" i="7"/>
  <c r="R8" i="7"/>
  <c r="R9" i="7"/>
  <c r="R10" i="7"/>
  <c r="R2" i="7"/>
  <c r="Q3" i="7"/>
  <c r="Q4" i="7"/>
  <c r="Q5" i="7"/>
  <c r="Q6" i="7"/>
  <c r="Q7" i="7"/>
  <c r="Q8" i="7"/>
  <c r="Q9" i="7"/>
  <c r="Q10" i="7"/>
  <c r="Q2" i="7"/>
  <c r="I3" i="7"/>
  <c r="I4" i="7"/>
  <c r="I5" i="7"/>
  <c r="I6" i="7"/>
  <c r="I7" i="7"/>
  <c r="I8" i="7"/>
  <c r="I9" i="7"/>
  <c r="I10" i="7"/>
  <c r="I2" i="7"/>
  <c r="H3" i="7"/>
  <c r="H4" i="7"/>
  <c r="H5" i="7"/>
  <c r="H6" i="7"/>
  <c r="H7" i="7"/>
  <c r="H8" i="7"/>
  <c r="H9" i="7"/>
  <c r="H10" i="7"/>
  <c r="H2" i="7"/>
  <c r="H77" i="4"/>
  <c r="H66" i="4"/>
  <c r="H33" i="4"/>
  <c r="H21" i="4"/>
  <c r="N11" i="4"/>
  <c r="H77" i="3"/>
  <c r="H66" i="3"/>
  <c r="H33" i="3"/>
  <c r="H21" i="3"/>
  <c r="N11" i="3"/>
  <c r="H77" i="1"/>
  <c r="H66" i="1"/>
  <c r="H33" i="1"/>
  <c r="H21" i="1"/>
  <c r="N11" i="1"/>
  <c r="E36" i="4"/>
  <c r="E37" i="4"/>
  <c r="E38" i="4"/>
  <c r="E39" i="4"/>
  <c r="E40" i="4"/>
  <c r="E41" i="4"/>
  <c r="E42" i="4"/>
  <c r="E43" i="4"/>
  <c r="E35" i="4"/>
  <c r="I10" i="4"/>
  <c r="J10" i="4"/>
  <c r="K10" i="4"/>
  <c r="L10" i="4"/>
  <c r="I9" i="4"/>
  <c r="J9" i="4"/>
  <c r="K9" i="4"/>
  <c r="L9" i="4"/>
  <c r="I8" i="4"/>
  <c r="J8" i="4"/>
  <c r="K8" i="4"/>
  <c r="L8" i="4"/>
  <c r="N8" i="4"/>
  <c r="O8" i="4"/>
  <c r="I7" i="4"/>
  <c r="J7" i="4"/>
  <c r="K7" i="4"/>
  <c r="L7" i="4"/>
  <c r="L6" i="4"/>
  <c r="I6" i="4"/>
  <c r="J6" i="4"/>
  <c r="K6" i="4"/>
  <c r="I5" i="4"/>
  <c r="J5" i="4"/>
  <c r="K5" i="4"/>
  <c r="L5" i="4"/>
  <c r="I4" i="4"/>
  <c r="N4" i="4" s="1"/>
  <c r="J4" i="4"/>
  <c r="K4" i="4"/>
  <c r="L4" i="4"/>
  <c r="I3" i="4"/>
  <c r="J3" i="4"/>
  <c r="K3" i="4"/>
  <c r="L3" i="4"/>
  <c r="H3" i="4"/>
  <c r="H4" i="4"/>
  <c r="H5" i="4"/>
  <c r="H6" i="4"/>
  <c r="H7" i="4"/>
  <c r="H8" i="4"/>
  <c r="H9" i="4"/>
  <c r="H10" i="4"/>
  <c r="I2" i="4"/>
  <c r="J2" i="4"/>
  <c r="K2" i="4"/>
  <c r="L2" i="4"/>
  <c r="H2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E54" i="4"/>
  <c r="E53" i="4"/>
  <c r="E52" i="4"/>
  <c r="E51" i="4"/>
  <c r="E50" i="4"/>
  <c r="E49" i="4"/>
  <c r="E48" i="4"/>
  <c r="E47" i="4"/>
  <c r="E46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0" i="4"/>
  <c r="H20" i="4"/>
  <c r="I19" i="4"/>
  <c r="H19" i="4"/>
  <c r="I17" i="4"/>
  <c r="H17" i="4"/>
  <c r="I16" i="4"/>
  <c r="H16" i="4"/>
  <c r="I14" i="4"/>
  <c r="H14" i="4"/>
  <c r="I13" i="4"/>
  <c r="H13" i="4"/>
  <c r="O10" i="4"/>
  <c r="N9" i="4"/>
  <c r="O5" i="4"/>
  <c r="O3" i="4"/>
  <c r="I68" i="3"/>
  <c r="I69" i="3"/>
  <c r="I70" i="3"/>
  <c r="I71" i="3"/>
  <c r="I72" i="3"/>
  <c r="I73" i="3"/>
  <c r="I74" i="3"/>
  <c r="I75" i="3"/>
  <c r="I76" i="3"/>
  <c r="H68" i="3"/>
  <c r="H69" i="3"/>
  <c r="H70" i="3"/>
  <c r="H71" i="3"/>
  <c r="H72" i="3"/>
  <c r="H73" i="3"/>
  <c r="H74" i="3"/>
  <c r="H75" i="3"/>
  <c r="H76" i="3"/>
  <c r="I58" i="3"/>
  <c r="I59" i="3"/>
  <c r="I60" i="3"/>
  <c r="I61" i="3"/>
  <c r="I62" i="3"/>
  <c r="I63" i="3"/>
  <c r="I64" i="3"/>
  <c r="I65" i="3"/>
  <c r="I57" i="3"/>
  <c r="H58" i="3"/>
  <c r="H59" i="3"/>
  <c r="H60" i="3"/>
  <c r="H61" i="3"/>
  <c r="H62" i="3"/>
  <c r="H63" i="3"/>
  <c r="H64" i="3"/>
  <c r="H65" i="3"/>
  <c r="H57" i="3"/>
  <c r="O3" i="3"/>
  <c r="O4" i="3"/>
  <c r="O5" i="3"/>
  <c r="O6" i="3"/>
  <c r="O7" i="3"/>
  <c r="O8" i="3"/>
  <c r="O9" i="3"/>
  <c r="O10" i="3"/>
  <c r="O2" i="3"/>
  <c r="N3" i="3"/>
  <c r="N4" i="3"/>
  <c r="N5" i="3"/>
  <c r="N6" i="3"/>
  <c r="N7" i="3"/>
  <c r="N8" i="3"/>
  <c r="N9" i="3"/>
  <c r="N10" i="3"/>
  <c r="N2" i="3"/>
  <c r="I10" i="3"/>
  <c r="J10" i="3"/>
  <c r="K10" i="3"/>
  <c r="L10" i="3"/>
  <c r="I9" i="3"/>
  <c r="J9" i="3"/>
  <c r="K9" i="3"/>
  <c r="L9" i="3"/>
  <c r="I8" i="3"/>
  <c r="J8" i="3"/>
  <c r="K8" i="3"/>
  <c r="L8" i="3"/>
  <c r="L7" i="3"/>
  <c r="I7" i="3"/>
  <c r="J7" i="3"/>
  <c r="K7" i="3"/>
  <c r="I6" i="3"/>
  <c r="J6" i="3"/>
  <c r="K6" i="3"/>
  <c r="L6" i="3"/>
  <c r="I5" i="3"/>
  <c r="J5" i="3"/>
  <c r="K5" i="3"/>
  <c r="L5" i="3"/>
  <c r="I4" i="3"/>
  <c r="J4" i="3"/>
  <c r="K4" i="3"/>
  <c r="L4" i="3"/>
  <c r="I3" i="3"/>
  <c r="J3" i="3"/>
  <c r="K3" i="3"/>
  <c r="L3" i="3"/>
  <c r="H3" i="3"/>
  <c r="H4" i="3"/>
  <c r="H5" i="3"/>
  <c r="H6" i="3"/>
  <c r="H7" i="3"/>
  <c r="H8" i="3"/>
  <c r="H9" i="3"/>
  <c r="H10" i="3"/>
  <c r="I2" i="3"/>
  <c r="J2" i="3"/>
  <c r="K2" i="3"/>
  <c r="L2" i="3"/>
  <c r="H2" i="3"/>
  <c r="I58" i="1"/>
  <c r="I59" i="1"/>
  <c r="I60" i="1"/>
  <c r="I61" i="1"/>
  <c r="I62" i="1"/>
  <c r="I63" i="1"/>
  <c r="I64" i="1"/>
  <c r="I65" i="1"/>
  <c r="I68" i="1"/>
  <c r="I69" i="1"/>
  <c r="I70" i="1"/>
  <c r="I71" i="1"/>
  <c r="I72" i="1"/>
  <c r="I73" i="1"/>
  <c r="I74" i="1"/>
  <c r="I75" i="1"/>
  <c r="I76" i="1"/>
  <c r="I57" i="1"/>
  <c r="H58" i="1"/>
  <c r="H59" i="1"/>
  <c r="H60" i="1"/>
  <c r="H61" i="1"/>
  <c r="H62" i="1"/>
  <c r="H63" i="1"/>
  <c r="H64" i="1"/>
  <c r="H65" i="1"/>
  <c r="H68" i="1"/>
  <c r="H69" i="1"/>
  <c r="H70" i="1"/>
  <c r="H71" i="1"/>
  <c r="H72" i="1"/>
  <c r="H73" i="1"/>
  <c r="H74" i="1"/>
  <c r="H75" i="1"/>
  <c r="H76" i="1"/>
  <c r="H57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I10" i="1"/>
  <c r="J10" i="1"/>
  <c r="K10" i="1"/>
  <c r="L10" i="1"/>
  <c r="I9" i="1"/>
  <c r="J9" i="1"/>
  <c r="K9" i="1"/>
  <c r="L9" i="1"/>
  <c r="I8" i="1"/>
  <c r="J8" i="1"/>
  <c r="K8" i="1"/>
  <c r="L8" i="1"/>
  <c r="I7" i="1"/>
  <c r="J7" i="1"/>
  <c r="K7" i="1"/>
  <c r="L7" i="1"/>
  <c r="I6" i="1"/>
  <c r="J6" i="1"/>
  <c r="K6" i="1"/>
  <c r="L6" i="1"/>
  <c r="I5" i="1"/>
  <c r="J5" i="1"/>
  <c r="K5" i="1"/>
  <c r="L5" i="1"/>
  <c r="I4" i="1"/>
  <c r="J4" i="1"/>
  <c r="K4" i="1"/>
  <c r="L4" i="1"/>
  <c r="I3" i="1"/>
  <c r="J3" i="1"/>
  <c r="K3" i="1"/>
  <c r="L3" i="1"/>
  <c r="I2" i="1"/>
  <c r="J2" i="1"/>
  <c r="K2" i="1"/>
  <c r="L2" i="1"/>
  <c r="H3" i="1"/>
  <c r="H4" i="1"/>
  <c r="H5" i="1"/>
  <c r="H6" i="1"/>
  <c r="H7" i="1"/>
  <c r="H8" i="1"/>
  <c r="H9" i="1"/>
  <c r="H10" i="1"/>
  <c r="H2" i="1"/>
  <c r="B2" i="1"/>
  <c r="E47" i="3"/>
  <c r="E48" i="3"/>
  <c r="E49" i="3"/>
  <c r="E50" i="3"/>
  <c r="E51" i="3"/>
  <c r="E52" i="3"/>
  <c r="E53" i="3"/>
  <c r="E54" i="3"/>
  <c r="E46" i="3"/>
  <c r="E36" i="3"/>
  <c r="E37" i="3"/>
  <c r="E38" i="3"/>
  <c r="E39" i="3"/>
  <c r="E40" i="3"/>
  <c r="E41" i="3"/>
  <c r="E42" i="3"/>
  <c r="E43" i="3"/>
  <c r="E35" i="3"/>
  <c r="I13" i="3"/>
  <c r="I14" i="3"/>
  <c r="I16" i="3"/>
  <c r="I17" i="3"/>
  <c r="I19" i="3"/>
  <c r="I20" i="3"/>
  <c r="I24" i="3"/>
  <c r="I25" i="3"/>
  <c r="I26" i="3"/>
  <c r="I27" i="3"/>
  <c r="I28" i="3"/>
  <c r="I29" i="3"/>
  <c r="I30" i="3"/>
  <c r="I31" i="3"/>
  <c r="I32" i="3"/>
  <c r="H13" i="3"/>
  <c r="H14" i="3"/>
  <c r="H16" i="3"/>
  <c r="H17" i="3"/>
  <c r="H19" i="3"/>
  <c r="H20" i="3"/>
  <c r="H24" i="3"/>
  <c r="H25" i="3"/>
  <c r="H26" i="3"/>
  <c r="H27" i="3"/>
  <c r="H28" i="3"/>
  <c r="H29" i="3"/>
  <c r="H30" i="3"/>
  <c r="H31" i="3"/>
  <c r="H32" i="3"/>
  <c r="E46" i="1"/>
  <c r="E47" i="1"/>
  <c r="E48" i="1"/>
  <c r="E49" i="1"/>
  <c r="E50" i="1"/>
  <c r="E51" i="1"/>
  <c r="E52" i="1"/>
  <c r="E53" i="1"/>
  <c r="E54" i="1"/>
  <c r="I25" i="1"/>
  <c r="I26" i="1"/>
  <c r="I27" i="1"/>
  <c r="I28" i="1"/>
  <c r="I29" i="1"/>
  <c r="I30" i="1"/>
  <c r="I31" i="1"/>
  <c r="I32" i="1"/>
  <c r="I24" i="1"/>
  <c r="H25" i="1"/>
  <c r="H26" i="1"/>
  <c r="H27" i="1"/>
  <c r="H28" i="1"/>
  <c r="H29" i="1"/>
  <c r="H30" i="1"/>
  <c r="H31" i="1"/>
  <c r="H32" i="1"/>
  <c r="H24" i="1"/>
  <c r="I14" i="1"/>
  <c r="I16" i="1"/>
  <c r="I17" i="1"/>
  <c r="I19" i="1"/>
  <c r="I20" i="1"/>
  <c r="I13" i="1"/>
  <c r="H14" i="1"/>
  <c r="H16" i="1"/>
  <c r="H17" i="1"/>
  <c r="H19" i="1"/>
  <c r="H20" i="1"/>
  <c r="H13" i="1"/>
  <c r="N10" i="4" l="1"/>
  <c r="O2" i="4"/>
  <c r="O6" i="4"/>
  <c r="O7" i="4"/>
  <c r="N5" i="4"/>
  <c r="N3" i="4"/>
  <c r="O4" i="4"/>
  <c r="N6" i="4"/>
  <c r="O9" i="4"/>
  <c r="N2" i="4"/>
  <c r="N7" i="4"/>
</calcChain>
</file>

<file path=xl/sharedStrings.xml><?xml version="1.0" encoding="utf-8"?>
<sst xmlns="http://schemas.openxmlformats.org/spreadsheetml/2006/main" count="221" uniqueCount="40">
  <si>
    <t>Flat ring gamma 1</t>
  </si>
  <si>
    <t>Flat ring gamma 0.5</t>
  </si>
  <si>
    <t>Flat ring gamma 0</t>
  </si>
  <si>
    <t>Fiber gamma 1</t>
  </si>
  <si>
    <t>Fiber gamma 0.5</t>
  </si>
  <si>
    <t>Tilted ring gamma 1</t>
  </si>
  <si>
    <t>Tilted ring gamma 0.5</t>
  </si>
  <si>
    <t>Tilted ring gamma 0</t>
  </si>
  <si>
    <t>mean</t>
  </si>
  <si>
    <t>std</t>
  </si>
  <si>
    <t>Theta</t>
  </si>
  <si>
    <t>BRT ERR</t>
  </si>
  <si>
    <t>ORIEN ERR</t>
  </si>
  <si>
    <t>GAMMA ERR</t>
  </si>
  <si>
    <t>Total ORIEN ERR</t>
  </si>
  <si>
    <t>CNT</t>
  </si>
  <si>
    <t>Phi</t>
  </si>
  <si>
    <t>fp</t>
  </si>
  <si>
    <t>fn</t>
  </si>
  <si>
    <t>Hemisphere gamma 1</t>
  </si>
  <si>
    <t>Hemisphere gamma 0.5</t>
  </si>
  <si>
    <t>Hemisphere gamma 0</t>
  </si>
  <si>
    <t>Flat surface gamma 1</t>
  </si>
  <si>
    <t>Flat surface gamma 0.5</t>
  </si>
  <si>
    <t>Flat surface gamma 0</t>
  </si>
  <si>
    <t>Tilted surface gamma 1</t>
  </si>
  <si>
    <t>Tilted surface gamma 0</t>
  </si>
  <si>
    <t>Tilted surface gamma 0.5</t>
  </si>
  <si>
    <t>1d smax 10e4</t>
  </si>
  <si>
    <t>2d smax 10e4</t>
  </si>
  <si>
    <t>1d smax 10e3</t>
  </si>
  <si>
    <t>ORIEN</t>
  </si>
  <si>
    <t xml:space="preserve">BRT </t>
  </si>
  <si>
    <t>Gamma</t>
  </si>
  <si>
    <t>FP</t>
  </si>
  <si>
    <t>FN</t>
  </si>
  <si>
    <t>old</t>
  </si>
  <si>
    <t>new</t>
  </si>
  <si>
    <t>sum(abs(s_est - s_gt)/s_gt)/#voxel</t>
  </si>
  <si>
    <t>sum(abs(s_est - s_gt))/sum(s_gt)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</si>
</sst>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10e4'!$O$2,'1d smax 10e4'!$O$5,'1d smax 10e4'!$O$8)</c:f>
                <c:numCache>
                  <c:formatCode>General</c:formatCode>
                  <c:ptCount val="3"/>
                  <c:pt idx="0">
                    <c:v>1.336517345952264E-3</c:v>
                  </c:pt>
                  <c:pt idx="1">
                    <c:v>7.0592784304941984E-4</c:v>
                  </c:pt>
                  <c:pt idx="2">
                    <c:v>1.6116076115162518E-3</c:v>
                  </c:pt>
                </c:numCache>
              </c:numRef>
            </c:plus>
            <c:minus>
              <c:numRef>
                <c:f>('1d smax 10e4'!$O$2,'1d smax 10e4'!$O$5,'1d smax 10e4'!$O$8)</c:f>
                <c:numCache>
                  <c:formatCode>General</c:formatCode>
                  <c:ptCount val="3"/>
                  <c:pt idx="0">
                    <c:v>1.336517345952264E-3</c:v>
                  </c:pt>
                  <c:pt idx="1">
                    <c:v>7.0592784304941984E-4</c:v>
                  </c:pt>
                  <c:pt idx="2">
                    <c:v>1.6116076115162518E-3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10e4'!$N$2,'1d smax 10e4'!$N$5,'1d smax 10e4'!$N$8)</c:f>
              <c:numCache>
                <c:formatCode>General</c:formatCode>
                <c:ptCount val="3"/>
                <c:pt idx="0">
                  <c:v>0.1363760274603964</c:v>
                </c:pt>
                <c:pt idx="1">
                  <c:v>0.27557065873000297</c:v>
                </c:pt>
                <c:pt idx="2">
                  <c:v>0.34290772077565801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67-4306-86C8-2EA0B3ABDCE5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10e4'!$O$3,'1d smax 10e4'!$O$6,'1d smax 10e4'!$O$9)</c:f>
                <c:numCache>
                  <c:formatCode>General</c:formatCode>
                  <c:ptCount val="3"/>
                  <c:pt idx="0">
                    <c:v>1.0851545145768016E-3</c:v>
                  </c:pt>
                  <c:pt idx="1">
                    <c:v>1.2463971469461931E-3</c:v>
                  </c:pt>
                  <c:pt idx="2">
                    <c:v>1.0418218082599174E-2</c:v>
                  </c:pt>
                </c:numCache>
              </c:numRef>
            </c:plus>
            <c:minus>
              <c:numRef>
                <c:f>('1d smax 10e4'!$O$3,'1d smax 10e4'!$O$6,'1d smax 10e4'!$O$9)</c:f>
                <c:numCache>
                  <c:formatCode>General</c:formatCode>
                  <c:ptCount val="3"/>
                  <c:pt idx="0">
                    <c:v>1.0851545145768016E-3</c:v>
                  </c:pt>
                  <c:pt idx="1">
                    <c:v>1.2463971469461931E-3</c:v>
                  </c:pt>
                  <c:pt idx="2">
                    <c:v>1.0418218082599174E-2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10e4'!$N$3,'1d smax 10e4'!$N$6,'1d smax 10e4'!$N$9)</c:f>
              <c:numCache>
                <c:formatCode>General</c:formatCode>
                <c:ptCount val="3"/>
                <c:pt idx="0">
                  <c:v>0.12479431843928519</c:v>
                </c:pt>
                <c:pt idx="1">
                  <c:v>0.26081315056377158</c:v>
                </c:pt>
                <c:pt idx="2">
                  <c:v>0.351608914779383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7-4306-86C8-2EA0B3ABDCE5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10e4'!$O$4,'1d smax 10e4'!$O$7,'1d smax 10e4'!$O$10)</c:f>
                <c:numCache>
                  <c:formatCode>General</c:formatCode>
                  <c:ptCount val="3"/>
                  <c:pt idx="0">
                    <c:v>1.4392213383492289E-3</c:v>
                  </c:pt>
                  <c:pt idx="1">
                    <c:v>7.8469037349181267E-4</c:v>
                  </c:pt>
                  <c:pt idx="2">
                    <c:v>1.8905095728288391E-3</c:v>
                  </c:pt>
                </c:numCache>
              </c:numRef>
            </c:plus>
            <c:minus>
              <c:numRef>
                <c:f>('1d smax 10e4'!$O$4,'1d smax 10e4'!$O$7,'1d smax 10e4'!$O$10)</c:f>
                <c:numCache>
                  <c:formatCode>General</c:formatCode>
                  <c:ptCount val="3"/>
                  <c:pt idx="0">
                    <c:v>1.4392213383492289E-3</c:v>
                  </c:pt>
                  <c:pt idx="1">
                    <c:v>7.8469037349181267E-4</c:v>
                  </c:pt>
                  <c:pt idx="2">
                    <c:v>1.8905095728288391E-3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10e4'!$N$4,'1d smax 10e4'!$N$7,'1d smax 10e4'!$N$10)</c:f>
              <c:numCache>
                <c:formatCode>General</c:formatCode>
                <c:ptCount val="3"/>
                <c:pt idx="0">
                  <c:v>0.1231870602925704</c:v>
                </c:pt>
                <c:pt idx="1">
                  <c:v>0.26346764127736561</c:v>
                </c:pt>
                <c:pt idx="2">
                  <c:v>0.36951138204640815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67-4306-86C8-2EA0B3AB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10e4 </a:t>
            </a:r>
            <a:r>
              <a:rPr lang="en-US" b="1" baseline="0"/>
              <a:t>FN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10e4'!$I$68,'1d smax 10e4'!$I$71,'1d smax 10e4'!$I$74)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3.7739546426650652E-3</c:v>
                  </c:pt>
                  <c:pt idx="2">
                    <c:v>0</c:v>
                  </c:pt>
                </c:numCache>
              </c:numRef>
            </c:plus>
            <c:minus>
              <c:numRef>
                <c:f>('1d smax 10e4'!$I$68,'1d smax 10e4'!$I$71,'1d smax 10e4'!$I$74)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3.7739546426650652E-3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10e4'!$H$68,'2d smax 10e4'!$H$71,'2d smax 10e4'!$H$74)</c:f>
              <c:numCache>
                <c:formatCode>General</c:formatCode>
                <c:ptCount val="3"/>
                <c:pt idx="0">
                  <c:v>0.20670611459999999</c:v>
                </c:pt>
                <c:pt idx="1">
                  <c:v>0.16000000020000002</c:v>
                </c:pt>
                <c:pt idx="2">
                  <c:v>0.18170731700000001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391-89F3-2086C51DF8D9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10e4'!$I$69,'1d smax 10e4'!$I$72,'1d smax 10e4'!$I$75)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1.3693063937629134E-2</c:v>
                  </c:pt>
                </c:numCache>
              </c:numRef>
            </c:plus>
            <c:minus>
              <c:numRef>
                <c:f>('1d smax 10e4'!$I$69,'1d smax 10e4'!$I$72,'1d smax 10e4'!$I$75)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1.3693063937629134E-2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10e4'!$H$69,'2d smax 10e4'!$H$72,'2d smax 10e4'!$H$75)</c:f>
              <c:numCache>
                <c:formatCode>General</c:formatCode>
                <c:ptCount val="3"/>
                <c:pt idx="0">
                  <c:v>0.1506903352</c:v>
                </c:pt>
                <c:pt idx="1">
                  <c:v>0.25285714280000005</c:v>
                </c:pt>
                <c:pt idx="2">
                  <c:v>0.20121951239999997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A-4391-89F3-2086C51DF8D9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10e4'!$I$70,'1d smax 10e4'!$I$73,'1d smax 10e4'!$I$76)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('1d smax 10e4'!$I$70,'1d smax 10e4'!$I$73,'1d smax 10e4'!$I$76)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10e4'!$H$70,'2d smax 10e4'!$H$73,'2d smax 10e4'!$H$76)</c:f>
              <c:numCache>
                <c:formatCode>General</c:formatCode>
                <c:ptCount val="3"/>
                <c:pt idx="0">
                  <c:v>5.3254437600000003E-2</c:v>
                </c:pt>
                <c:pt idx="1">
                  <c:v>0.20714285700000001</c:v>
                </c:pt>
                <c:pt idx="2">
                  <c:v>0.2256097564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A-4391-89F3-2086C51DF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 10e3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10e3'!$O$2,'1d smax 10e3'!$O$5,'1d smax 10e3'!$O$8)</c:f>
                <c:numCache>
                  <c:formatCode>General</c:formatCode>
                  <c:ptCount val="3"/>
                  <c:pt idx="0">
                    <c:v>9.69049281154543E-3</c:v>
                  </c:pt>
                  <c:pt idx="1">
                    <c:v>3.038361132648465E-3</c:v>
                  </c:pt>
                  <c:pt idx="2">
                    <c:v>1.5368958444551981E-2</c:v>
                  </c:pt>
                </c:numCache>
              </c:numRef>
            </c:plus>
            <c:minus>
              <c:numRef>
                <c:f>('1d smax 10e3'!$O$2,'1d smax 10e3'!$O$5,'1d smax 10e3'!$O$8)</c:f>
                <c:numCache>
                  <c:formatCode>General</c:formatCode>
                  <c:ptCount val="3"/>
                  <c:pt idx="0">
                    <c:v>9.69049281154543E-3</c:v>
                  </c:pt>
                  <c:pt idx="1">
                    <c:v>3.038361132648465E-3</c:v>
                  </c:pt>
                  <c:pt idx="2">
                    <c:v>1.5368958444551981E-2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10e3'!$N$2,'1d smax 10e3'!$N$5,'1d smax 10e3'!$N$8)</c:f>
              <c:numCache>
                <c:formatCode>General</c:formatCode>
                <c:ptCount val="3"/>
                <c:pt idx="0">
                  <c:v>0.39718782027999999</c:v>
                </c:pt>
                <c:pt idx="1">
                  <c:v>0.27318248484000002</c:v>
                </c:pt>
                <c:pt idx="2">
                  <c:v>0.34220733254000002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7-4835-A691-9F17D024A7DE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10e3'!$O$3,'1d smax 10e3'!$O$6,'1d smax 10e3'!$O$9)</c:f>
                <c:numCache>
                  <c:formatCode>General</c:formatCode>
                  <c:ptCount val="3"/>
                  <c:pt idx="0">
                    <c:v>1.0143030129774262E-2</c:v>
                  </c:pt>
                  <c:pt idx="1">
                    <c:v>3.4629728976116763E-3</c:v>
                  </c:pt>
                  <c:pt idx="2">
                    <c:v>2.2214385774085976E-2</c:v>
                  </c:pt>
                </c:numCache>
              </c:numRef>
            </c:plus>
            <c:minus>
              <c:numRef>
                <c:f>('1d smax 10e3'!$O$3,'1d smax 10e3'!$O$6,'1d smax 10e3'!$O$9)</c:f>
                <c:numCache>
                  <c:formatCode>General</c:formatCode>
                  <c:ptCount val="3"/>
                  <c:pt idx="0">
                    <c:v>1.0143030129774262E-2</c:v>
                  </c:pt>
                  <c:pt idx="1">
                    <c:v>3.4629728976116763E-3</c:v>
                  </c:pt>
                  <c:pt idx="2">
                    <c:v>2.2214385774085976E-2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10e3'!$N$3,'1d smax 10e3'!$N$6,'1d smax 10e3'!$N$9)</c:f>
              <c:numCache>
                <c:formatCode>General</c:formatCode>
                <c:ptCount val="3"/>
                <c:pt idx="0">
                  <c:v>0.40482446632000002</c:v>
                </c:pt>
                <c:pt idx="1">
                  <c:v>0.26324793258000001</c:v>
                </c:pt>
                <c:pt idx="2">
                  <c:v>0.33511319679999996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7-4835-A691-9F17D024A7DE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10e3'!$O$4,'1d smax 10e3'!$O$7,'1d smax 10e3'!$O$10)</c:f>
                <c:numCache>
                  <c:formatCode>General</c:formatCode>
                  <c:ptCount val="3"/>
                  <c:pt idx="0">
                    <c:v>1.1383023263688534E-2</c:v>
                  </c:pt>
                  <c:pt idx="1">
                    <c:v>2.277270674723613E-3</c:v>
                  </c:pt>
                  <c:pt idx="2">
                    <c:v>1.7734751955812412E-2</c:v>
                  </c:pt>
                </c:numCache>
              </c:numRef>
            </c:plus>
            <c:minus>
              <c:numRef>
                <c:f>('1d smax 10e3'!$O$4,'1d smax 10e3'!$O$7,'1d smax 10e3'!$O$10)</c:f>
                <c:numCache>
                  <c:formatCode>General</c:formatCode>
                  <c:ptCount val="3"/>
                  <c:pt idx="0">
                    <c:v>1.1383023263688534E-2</c:v>
                  </c:pt>
                  <c:pt idx="1">
                    <c:v>2.277270674723613E-3</c:v>
                  </c:pt>
                  <c:pt idx="2">
                    <c:v>1.7734751955812412E-2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10e3'!$N$4,'1d smax 10e3'!$N$7,'1d smax 10e3'!$N$10)</c:f>
              <c:numCache>
                <c:formatCode>General</c:formatCode>
                <c:ptCount val="3"/>
                <c:pt idx="0">
                  <c:v>0.41628109885999998</c:v>
                </c:pt>
                <c:pt idx="1">
                  <c:v>0.2747188431</c:v>
                </c:pt>
                <c:pt idx="2">
                  <c:v>0.33684647763999997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7-4835-A691-9F17D024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 10e3</a:t>
            </a:r>
            <a:r>
              <a:rPr lang="en-US" baseline="0"/>
              <a:t>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10e3'!$I$13,'1d smax 10e3'!$I$16,'1d smax 10e3'!$I$19)</c:f>
                <c:numCache>
                  <c:formatCode>General</c:formatCode>
                  <c:ptCount val="3"/>
                  <c:pt idx="0">
                    <c:v>0.6189324438647128</c:v>
                  </c:pt>
                  <c:pt idx="1">
                    <c:v>0.16066921031759077</c:v>
                  </c:pt>
                  <c:pt idx="2">
                    <c:v>0.64215531739187759</c:v>
                  </c:pt>
                </c:numCache>
              </c:numRef>
            </c:plus>
            <c:minus>
              <c:numRef>
                <c:f>('1d smax 10e3'!$I$13,'1d smax 10e3'!$I$16,'1d smax 10e3'!$I$19)</c:f>
                <c:numCache>
                  <c:formatCode>General</c:formatCode>
                  <c:ptCount val="3"/>
                  <c:pt idx="0">
                    <c:v>0.6189324438647128</c:v>
                  </c:pt>
                  <c:pt idx="1">
                    <c:v>0.16066921031759077</c:v>
                  </c:pt>
                  <c:pt idx="2">
                    <c:v>0.64215531739187759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10e3'!$H$13,'1d smax 10e3'!$H$16,'1d smax 10e3'!$H$19)</c:f>
              <c:numCache>
                <c:formatCode>General</c:formatCode>
                <c:ptCount val="3"/>
                <c:pt idx="0">
                  <c:v>4.0881628693999996</c:v>
                </c:pt>
                <c:pt idx="1">
                  <c:v>8.2381562874000007</c:v>
                </c:pt>
                <c:pt idx="2">
                  <c:v>6.3988343994000001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B3A-9C2D-9D30539570B5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10e3'!$I$14,'1d smax 10e3'!$I$17,'1d smax 10e3'!$I$20)</c:f>
                <c:numCache>
                  <c:formatCode>General</c:formatCode>
                  <c:ptCount val="3"/>
                  <c:pt idx="0">
                    <c:v>0.3623132538165299</c:v>
                  </c:pt>
                  <c:pt idx="1">
                    <c:v>0.40528629422640061</c:v>
                  </c:pt>
                  <c:pt idx="2">
                    <c:v>0.72555662724816017</c:v>
                  </c:pt>
                </c:numCache>
              </c:numRef>
            </c:plus>
            <c:minus>
              <c:numRef>
                <c:f>('1d smax 10e3'!$I$14,'1d smax 10e3'!$I$17,'1d smax 10e3'!$I$20)</c:f>
                <c:numCache>
                  <c:formatCode>General</c:formatCode>
                  <c:ptCount val="3"/>
                  <c:pt idx="0">
                    <c:v>0.3623132538165299</c:v>
                  </c:pt>
                  <c:pt idx="1">
                    <c:v>0.40528629422640061</c:v>
                  </c:pt>
                  <c:pt idx="2">
                    <c:v>0.72555662724816017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('1d smax 10e3'!$H$14,'1d smax 10e3'!$H$17,'1d smax 10e3'!$H$20)</c:f>
              <c:numCache>
                <c:formatCode>General</c:formatCode>
                <c:ptCount val="3"/>
                <c:pt idx="0">
                  <c:v>5.7428912804000003</c:v>
                </c:pt>
                <c:pt idx="1">
                  <c:v>10.3509371524</c:v>
                </c:pt>
                <c:pt idx="2">
                  <c:v>11.393190261999999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B3A-9C2D-9D305395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10e3 </a:t>
            </a:r>
            <a:r>
              <a:rPr lang="en-US" b="1" baseline="0"/>
              <a:t>Gamma Error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10e3'!$I$24,'1d smax 10e3'!$I$27,'1d smax 10e3'!$I$30)</c:f>
                <c:numCache>
                  <c:formatCode>General</c:formatCode>
                  <c:ptCount val="3"/>
                  <c:pt idx="0">
                    <c:v>1.6546061682400484E-2</c:v>
                  </c:pt>
                  <c:pt idx="1">
                    <c:v>5.1379081808946934E-3</c:v>
                  </c:pt>
                  <c:pt idx="2">
                    <c:v>1.1083768612509837E-2</c:v>
                  </c:pt>
                </c:numCache>
              </c:numRef>
            </c:plus>
            <c:minus>
              <c:numRef>
                <c:f>('1d smax 10e3'!$I$24,'1d smax 10e3'!$I$27,'1d smax 10e3'!$I$30)</c:f>
                <c:numCache>
                  <c:formatCode>General</c:formatCode>
                  <c:ptCount val="3"/>
                  <c:pt idx="0">
                    <c:v>1.6546061682400484E-2</c:v>
                  </c:pt>
                  <c:pt idx="1">
                    <c:v>5.1379081808946934E-3</c:v>
                  </c:pt>
                  <c:pt idx="2">
                    <c:v>1.1083768612509837E-2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10e3'!$H$24,'1d smax 10e3'!$H$27,'1d smax 10e3'!$H$30)</c:f>
              <c:numCache>
                <c:formatCode>General</c:formatCode>
                <c:ptCount val="3"/>
                <c:pt idx="0">
                  <c:v>0.25259622539999999</c:v>
                </c:pt>
                <c:pt idx="1">
                  <c:v>0.24885603879999998</c:v>
                </c:pt>
                <c:pt idx="2">
                  <c:v>0.34659141360000001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E85-AAAF-AB3E0424F9AC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10e3'!$I$25,'1d smax 10e3'!$I$28,'1d smax 10e3'!$I$31)</c:f>
                <c:numCache>
                  <c:formatCode>General</c:formatCode>
                  <c:ptCount val="3"/>
                  <c:pt idx="0">
                    <c:v>8.1431910816930561E-3</c:v>
                  </c:pt>
                  <c:pt idx="1">
                    <c:v>4.0296782548280832E-3</c:v>
                  </c:pt>
                  <c:pt idx="2">
                    <c:v>1.3212476159347241E-2</c:v>
                  </c:pt>
                </c:numCache>
              </c:numRef>
            </c:plus>
            <c:minus>
              <c:numRef>
                <c:f>('1d smax 10e3'!$I$25,'1d smax 10e3'!$I$28,'1d smax 10e3'!$I$31)</c:f>
                <c:numCache>
                  <c:formatCode>General</c:formatCode>
                  <c:ptCount val="3"/>
                  <c:pt idx="0">
                    <c:v>8.1431910816930561E-3</c:v>
                  </c:pt>
                  <c:pt idx="1">
                    <c:v>4.0296782548280832E-3</c:v>
                  </c:pt>
                  <c:pt idx="2">
                    <c:v>1.3212476159347241E-2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10e3'!$H$25,'1d smax 10e3'!$H$28,'1d smax 10e3'!$H$31)</c:f>
              <c:numCache>
                <c:formatCode>General</c:formatCode>
                <c:ptCount val="3"/>
                <c:pt idx="0">
                  <c:v>0.14662469440000001</c:v>
                </c:pt>
                <c:pt idx="1">
                  <c:v>0.1433441936</c:v>
                </c:pt>
                <c:pt idx="2">
                  <c:v>0.18882629220000002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E85-AAAF-AB3E0424F9AC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10e3'!$I$26,'1d smax 10e3'!$I$29,'1d smax 10e3'!$I$32)</c:f>
                <c:numCache>
                  <c:formatCode>General</c:formatCode>
                  <c:ptCount val="3"/>
                  <c:pt idx="0">
                    <c:v>3.9438355925940066E-3</c:v>
                  </c:pt>
                  <c:pt idx="1">
                    <c:v>4.6063729526544736E-3</c:v>
                  </c:pt>
                  <c:pt idx="2">
                    <c:v>6.6088295273588477E-3</c:v>
                  </c:pt>
                </c:numCache>
              </c:numRef>
            </c:plus>
            <c:minus>
              <c:numRef>
                <c:f>('1d smax 10e3'!$I$26,'1d smax 10e3'!$I$29,'1d smax 10e3'!$I$32)</c:f>
                <c:numCache>
                  <c:formatCode>General</c:formatCode>
                  <c:ptCount val="3"/>
                  <c:pt idx="0">
                    <c:v>3.9438355925940066E-3</c:v>
                  </c:pt>
                  <c:pt idx="1">
                    <c:v>4.6063729526544736E-3</c:v>
                  </c:pt>
                  <c:pt idx="2">
                    <c:v>6.6088295273588477E-3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10e3'!$H$26,'1d smax 10e3'!$H$29,'1d smax 10e3'!$H$32)</c:f>
              <c:numCache>
                <c:formatCode>General</c:formatCode>
                <c:ptCount val="3"/>
                <c:pt idx="0">
                  <c:v>9.0718620399999991E-2</c:v>
                </c:pt>
                <c:pt idx="1">
                  <c:v>0.10018824680000001</c:v>
                </c:pt>
                <c:pt idx="2">
                  <c:v>0.1200635962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A-4E85-AAAF-AB3E0424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10e3 </a:t>
            </a:r>
            <a:r>
              <a:rPr lang="en-US" b="1" baseline="0"/>
              <a:t>FP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10e3'!$I$57,'1d smax 10e3'!$I$60,'1d smax 10e3'!$I$63)</c:f>
                <c:numCache>
                  <c:formatCode>General</c:formatCode>
                  <c:ptCount val="3"/>
                  <c:pt idx="0">
                    <c:v>9.2271504763532186E-2</c:v>
                  </c:pt>
                  <c:pt idx="1">
                    <c:v>2.9984536853362737E-2</c:v>
                  </c:pt>
                  <c:pt idx="2">
                    <c:v>8.8388347648318405E-2</c:v>
                  </c:pt>
                </c:numCache>
              </c:numRef>
            </c:plus>
            <c:minus>
              <c:numRef>
                <c:f>('1d smax 10e3'!$I$57,'1d smax 10e3'!$I$60,'1d smax 10e3'!$I$63)</c:f>
                <c:numCache>
                  <c:formatCode>General</c:formatCode>
                  <c:ptCount val="3"/>
                  <c:pt idx="0">
                    <c:v>9.2271504763532186E-2</c:v>
                  </c:pt>
                  <c:pt idx="1">
                    <c:v>2.9984536853362737E-2</c:v>
                  </c:pt>
                  <c:pt idx="2">
                    <c:v>8.8388347648318405E-2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10e3'!$H$57,'1d smax 10e3'!$H$60,'1d smax 10e3'!$H$63)</c:f>
              <c:numCache>
                <c:formatCode>General</c:formatCode>
                <c:ptCount val="3"/>
                <c:pt idx="0">
                  <c:v>1.2107142858</c:v>
                </c:pt>
                <c:pt idx="1">
                  <c:v>0.55696202520000004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7-4C7D-B625-DF0BE512029B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10e3'!$I$58,'1d smax 10e3'!$I$61,'1d smax 10e3'!$I$64)</c:f>
                <c:numCache>
                  <c:formatCode>General</c:formatCode>
                  <c:ptCount val="3"/>
                  <c:pt idx="0">
                    <c:v>6.0027629845746562E-2</c:v>
                  </c:pt>
                  <c:pt idx="1">
                    <c:v>1.775163195638018E-2</c:v>
                  </c:pt>
                  <c:pt idx="2">
                    <c:v>8.2158383625774947E-2</c:v>
                  </c:pt>
                </c:numCache>
              </c:numRef>
            </c:plus>
            <c:minus>
              <c:numRef>
                <c:f>('1d smax 10e3'!$I$58,'1d smax 10e3'!$I$61,'1d smax 10e3'!$I$64)</c:f>
                <c:numCache>
                  <c:formatCode>General</c:formatCode>
                  <c:ptCount val="3"/>
                  <c:pt idx="0">
                    <c:v>6.0027629845746562E-2</c:v>
                  </c:pt>
                  <c:pt idx="1">
                    <c:v>1.775163195638018E-2</c:v>
                  </c:pt>
                  <c:pt idx="2">
                    <c:v>8.2158383625774947E-2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10e3'!$H$58,'1d smax 10e3'!$H$61,'1d smax 10e3'!$H$64)</c:f>
              <c:numCache>
                <c:formatCode>General</c:formatCode>
                <c:ptCount val="3"/>
                <c:pt idx="0">
                  <c:v>1.0107142856000002</c:v>
                </c:pt>
                <c:pt idx="1">
                  <c:v>0.50126582279999998</c:v>
                </c:pt>
                <c:pt idx="2">
                  <c:v>0.81000000000000016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7-4C7D-B625-DF0BE512029B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10e3'!$I$59,'1d smax 10e3'!$I$62,'1d smax 10e3'!$I$65)</c:f>
                <c:numCache>
                  <c:formatCode>General</c:formatCode>
                  <c:ptCount val="3"/>
                  <c:pt idx="0">
                    <c:v>4.4821072690675971E-2</c:v>
                  </c:pt>
                  <c:pt idx="1">
                    <c:v>2.1638618251917818E-2</c:v>
                  </c:pt>
                  <c:pt idx="2">
                    <c:v>4.1079191812887467E-2</c:v>
                  </c:pt>
                </c:numCache>
              </c:numRef>
            </c:plus>
            <c:minus>
              <c:numRef>
                <c:f>('1d smax 10e3'!$I$59,'1d smax 10e3'!$I$62,'1d smax 10e3'!$I$65)</c:f>
                <c:numCache>
                  <c:formatCode>General</c:formatCode>
                  <c:ptCount val="3"/>
                  <c:pt idx="0">
                    <c:v>4.4821072690675971E-2</c:v>
                  </c:pt>
                  <c:pt idx="1">
                    <c:v>2.1638618251917818E-2</c:v>
                  </c:pt>
                  <c:pt idx="2">
                    <c:v>4.1079191812887467E-2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10e3'!$H$59,'1d smax 10e3'!$H$62,'1d smax 10e3'!$H$65)</c:f>
              <c:numCache>
                <c:formatCode>General</c:formatCode>
                <c:ptCount val="3"/>
                <c:pt idx="0">
                  <c:v>0.91785714279999997</c:v>
                </c:pt>
                <c:pt idx="1">
                  <c:v>0.50801687780000004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7-4C7D-B625-DF0BE512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10e4 </a:t>
            </a:r>
            <a:r>
              <a:rPr lang="en-US" b="1" baseline="0"/>
              <a:t>FN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10e3'!$I$68,'1d smax 10e3'!$I$71,'1d smax 10e3'!$I$74)</c:f>
                <c:numCache>
                  <c:formatCode>General</c:formatCode>
                  <c:ptCount val="3"/>
                  <c:pt idx="0">
                    <c:v>9.7807594859729129E-3</c:v>
                  </c:pt>
                  <c:pt idx="1">
                    <c:v>2.3110660363628729E-3</c:v>
                  </c:pt>
                  <c:pt idx="2">
                    <c:v>3.9528470752104319E-2</c:v>
                  </c:pt>
                </c:numCache>
              </c:numRef>
            </c:plus>
            <c:minus>
              <c:numRef>
                <c:f>('1d smax 10e3'!$I$68,'1d smax 10e3'!$I$71,'1d smax 10e3'!$I$74)</c:f>
                <c:numCache>
                  <c:formatCode>General</c:formatCode>
                  <c:ptCount val="3"/>
                  <c:pt idx="0">
                    <c:v>9.7807594859729129E-3</c:v>
                  </c:pt>
                  <c:pt idx="1">
                    <c:v>2.3110660363628729E-3</c:v>
                  </c:pt>
                  <c:pt idx="2">
                    <c:v>3.9528470752104319E-2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10e3'!$H$68,'1d smax 10e3'!$H$71,'1d smax 10e3'!$H$74)</c:f>
              <c:numCache>
                <c:formatCode>General</c:formatCode>
                <c:ptCount val="3"/>
                <c:pt idx="0">
                  <c:v>0.18928571420000001</c:v>
                </c:pt>
                <c:pt idx="1">
                  <c:v>6.7510550000000006E-3</c:v>
                </c:pt>
                <c:pt idx="2">
                  <c:v>0.35000000000000003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D-47F1-8A55-82A4580A6D0E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10e3'!$I$69,'1d smax 10e3'!$I$72,'1d smax 10e3'!$I$75)</c:f>
                <c:numCache>
                  <c:formatCode>General</c:formatCode>
                  <c:ptCount val="3"/>
                  <c:pt idx="0">
                    <c:v>1.7857143000000006E-2</c:v>
                  </c:pt>
                  <c:pt idx="1">
                    <c:v>4.8108669326240453E-3</c:v>
                  </c:pt>
                  <c:pt idx="2">
                    <c:v>3.3541019662496827E-2</c:v>
                  </c:pt>
                </c:numCache>
              </c:numRef>
            </c:plus>
            <c:minus>
              <c:numRef>
                <c:f>('1d smax 10e3'!$I$69,'1d smax 10e3'!$I$72,'1d smax 10e3'!$I$75)</c:f>
                <c:numCache>
                  <c:formatCode>General</c:formatCode>
                  <c:ptCount val="3"/>
                  <c:pt idx="0">
                    <c:v>1.7857143000000006E-2</c:v>
                  </c:pt>
                  <c:pt idx="1">
                    <c:v>4.8108669326240453E-3</c:v>
                  </c:pt>
                  <c:pt idx="2">
                    <c:v>3.3541019662496827E-2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10e3'!$H$69,'1d smax 10e3'!$H$72,'1d smax 10e3'!$H$75)</c:f>
              <c:numCache>
                <c:formatCode>General</c:formatCode>
                <c:ptCount val="3"/>
                <c:pt idx="0">
                  <c:v>0.21428571399999999</c:v>
                </c:pt>
                <c:pt idx="1">
                  <c:v>5.9071729999999999E-3</c:v>
                </c:pt>
                <c:pt idx="2">
                  <c:v>0.30999999999999994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D-47F1-8A55-82A4580A6D0E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10e3'!$I$70,'1d smax 10e3'!$I$73,'1d smax 10e3'!$I$76)</c:f>
                <c:numCache>
                  <c:formatCode>General</c:formatCode>
                  <c:ptCount val="3"/>
                  <c:pt idx="0">
                    <c:v>2.328286545895044E-2</c:v>
                  </c:pt>
                  <c:pt idx="1">
                    <c:v>9.6217333170868294E-3</c:v>
                  </c:pt>
                  <c:pt idx="2">
                    <c:v>1.7677669529663684E-2</c:v>
                  </c:pt>
                </c:numCache>
              </c:numRef>
            </c:plus>
            <c:minus>
              <c:numRef>
                <c:f>('1d smax 10e3'!$I$70,'1d smax 10e3'!$I$73,'1d smax 10e3'!$I$76)</c:f>
                <c:numCache>
                  <c:formatCode>General</c:formatCode>
                  <c:ptCount val="3"/>
                  <c:pt idx="0">
                    <c:v>2.328286545895044E-2</c:v>
                  </c:pt>
                  <c:pt idx="1">
                    <c:v>9.6217333170868294E-3</c:v>
                  </c:pt>
                  <c:pt idx="2">
                    <c:v>1.7677669529663684E-2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10e3'!$H$70,'1d smax 10e3'!$H$73,'1d smax 10e3'!$H$76)</c:f>
              <c:numCache>
                <c:formatCode>General</c:formatCode>
                <c:ptCount val="3"/>
                <c:pt idx="0">
                  <c:v>0.19285714300000001</c:v>
                </c:pt>
                <c:pt idx="1">
                  <c:v>5.4008438999999998E-2</c:v>
                </c:pt>
                <c:pt idx="2">
                  <c:v>0.32499999999999996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D-47F1-8A55-82A4580A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 10e4</a:t>
            </a:r>
            <a:r>
              <a:rPr lang="en-US" baseline="0"/>
              <a:t>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10e4'!$I$13,'1d smax 10e4'!$I$16,'1d smax 10e4'!$I$19)</c:f>
                <c:numCache>
                  <c:formatCode>General</c:formatCode>
                  <c:ptCount val="3"/>
                  <c:pt idx="0">
                    <c:v>0.11037181822707205</c:v>
                  </c:pt>
                  <c:pt idx="1">
                    <c:v>0.15619564099386452</c:v>
                  </c:pt>
                  <c:pt idx="2">
                    <c:v>0.1798392499077818</c:v>
                  </c:pt>
                </c:numCache>
              </c:numRef>
            </c:plus>
            <c:minus>
              <c:numRef>
                <c:f>('1d smax 10e4'!$I$19,'1d smax 10e4'!$I$16,'1d smax 10e4'!$I$13)</c:f>
                <c:numCache>
                  <c:formatCode>General</c:formatCode>
                  <c:ptCount val="3"/>
                  <c:pt idx="0">
                    <c:v>0.1798392499077818</c:v>
                  </c:pt>
                  <c:pt idx="1">
                    <c:v>0.15619564099386452</c:v>
                  </c:pt>
                  <c:pt idx="2">
                    <c:v>0.11037181822707205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10e4'!$H$13,'1d smax 10e4'!$H$16,'1d smax 10e4'!$H$19)</c:f>
              <c:numCache>
                <c:formatCode>General</c:formatCode>
                <c:ptCount val="3"/>
                <c:pt idx="0">
                  <c:v>3.1915598580122957</c:v>
                </c:pt>
                <c:pt idx="1">
                  <c:v>7.8974245336518845</c:v>
                </c:pt>
                <c:pt idx="2">
                  <c:v>5.8771660441462057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D-44BB-812B-587A04DD43E9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10e4'!$I$14,'1d smax 10e4'!$I$17,'1d smax 10e4'!$I$20)</c:f>
                <c:numCache>
                  <c:formatCode>General</c:formatCode>
                  <c:ptCount val="3"/>
                  <c:pt idx="0">
                    <c:v>0.17921647750539349</c:v>
                  </c:pt>
                  <c:pt idx="1">
                    <c:v>0.10418503625790072</c:v>
                  </c:pt>
                  <c:pt idx="2">
                    <c:v>0.17236695847900235</c:v>
                  </c:pt>
                </c:numCache>
              </c:numRef>
            </c:plus>
            <c:minus>
              <c:numRef>
                <c:f>('1d smax 10e4'!$I$14,'1d smax 10e4'!$I$17,'1d smax 10e4'!$I$20)</c:f>
                <c:numCache>
                  <c:formatCode>General</c:formatCode>
                  <c:ptCount val="3"/>
                  <c:pt idx="0">
                    <c:v>0.17921647750539349</c:v>
                  </c:pt>
                  <c:pt idx="1">
                    <c:v>0.10418503625790072</c:v>
                  </c:pt>
                  <c:pt idx="2">
                    <c:v>0.17236695847900235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('1d smax 10e4'!$H$14,'1d smax 10e4'!$H$17,'1d smax 10e4'!$H$20)</c:f>
              <c:numCache>
                <c:formatCode>General</c:formatCode>
                <c:ptCount val="3"/>
                <c:pt idx="0">
                  <c:v>3.0255876664896135</c:v>
                </c:pt>
                <c:pt idx="1">
                  <c:v>9.0974467781600126</c:v>
                </c:pt>
                <c:pt idx="2">
                  <c:v>9.4872496649810323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D-44BB-812B-587A04DD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10e4 </a:t>
            </a:r>
            <a:r>
              <a:rPr lang="en-US" b="1" baseline="0"/>
              <a:t>Gamma Error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10e4'!$I$24,'1d smax 10e4'!$I$27,'1d smax 10e4'!$I$30)</c:f>
                <c:numCache>
                  <c:formatCode>General</c:formatCode>
                  <c:ptCount val="3"/>
                  <c:pt idx="0">
                    <c:v>4.4974110326399608E-3</c:v>
                  </c:pt>
                  <c:pt idx="1">
                    <c:v>1.7673403100598336E-3</c:v>
                  </c:pt>
                  <c:pt idx="2">
                    <c:v>2.5754839141147136E-3</c:v>
                  </c:pt>
                </c:numCache>
                <c:extLst/>
              </c:numRef>
            </c:plus>
            <c:minus>
              <c:numRef>
                <c:f>('1d smax 10e4'!$I$24,'1d smax 10e4'!$I$27,'1d smax 10e4'!$I$30)</c:f>
                <c:numCache>
                  <c:formatCode>General</c:formatCode>
                  <c:ptCount val="3"/>
                  <c:pt idx="0">
                    <c:v>4.4974110326399608E-3</c:v>
                  </c:pt>
                  <c:pt idx="1">
                    <c:v>1.7673403100598336E-3</c:v>
                  </c:pt>
                  <c:pt idx="2">
                    <c:v>2.5754839141147136E-3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10e4'!$H$24,'1d smax 10e4'!$H$27,'1d smax 10e4'!$H$30)</c:f>
              <c:numCache>
                <c:formatCode>General</c:formatCode>
                <c:ptCount val="3"/>
                <c:pt idx="0">
                  <c:v>0.39252216030652304</c:v>
                </c:pt>
                <c:pt idx="1">
                  <c:v>0.22655510181947638</c:v>
                </c:pt>
                <c:pt idx="2">
                  <c:v>0.31588323674094376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372-49D3-B4F9-1831248AE9D3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10e4'!$I$25,'1d smax 10e4'!$I$28,'1d smax 10e4'!$I$31)</c:f>
                <c:numCache>
                  <c:formatCode>General</c:formatCode>
                  <c:ptCount val="3"/>
                  <c:pt idx="0">
                    <c:v>2.498030492489253E-3</c:v>
                  </c:pt>
                  <c:pt idx="1">
                    <c:v>1.4061413359316814E-3</c:v>
                  </c:pt>
                  <c:pt idx="2">
                    <c:v>3.6789185193260238E-3</c:v>
                  </c:pt>
                </c:numCache>
                <c:extLst/>
              </c:numRef>
            </c:plus>
            <c:minus>
              <c:numRef>
                <c:f>('1d smax 10e4'!$I$25,'1d smax 10e4'!$I$28,'1d smax 10e4'!$I$31)</c:f>
                <c:numCache>
                  <c:formatCode>General</c:formatCode>
                  <c:ptCount val="3"/>
                  <c:pt idx="0">
                    <c:v>2.498030492489253E-3</c:v>
                  </c:pt>
                  <c:pt idx="1">
                    <c:v>1.4061413359316814E-3</c:v>
                  </c:pt>
                  <c:pt idx="2">
                    <c:v>3.6789185193260238E-3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10e4'!$H$25,'1d smax 10e4'!$H$28,'1d smax 10e4'!$H$31)</c:f>
              <c:numCache>
                <c:formatCode>General</c:formatCode>
                <c:ptCount val="3"/>
                <c:pt idx="0">
                  <c:v>0.19509948529945137</c:v>
                </c:pt>
                <c:pt idx="1">
                  <c:v>0.13551472084094379</c:v>
                </c:pt>
                <c:pt idx="2">
                  <c:v>0.1704189189121664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372-49D3-B4F9-1831248AE9D3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10e4'!$I$26,'1d smax 10e4'!$I$29,'1d smax 10e4'!$I$32)</c:f>
                <c:numCache>
                  <c:formatCode>General</c:formatCode>
                  <c:ptCount val="3"/>
                  <c:pt idx="0">
                    <c:v>9.4967035757611423E-4</c:v>
                  </c:pt>
                  <c:pt idx="1">
                    <c:v>8.6919756690498611E-4</c:v>
                  </c:pt>
                  <c:pt idx="2">
                    <c:v>4.6763279624535258E-3</c:v>
                  </c:pt>
                </c:numCache>
                <c:extLst/>
              </c:numRef>
            </c:plus>
            <c:minus>
              <c:numRef>
                <c:f>('1d smax 10e4'!$I$26,'1d smax 10e4'!$I$29,'1d smax 10e4'!$I$32)</c:f>
                <c:numCache>
                  <c:formatCode>General</c:formatCode>
                  <c:ptCount val="3"/>
                  <c:pt idx="0">
                    <c:v>9.4967035757611423E-4</c:v>
                  </c:pt>
                  <c:pt idx="1">
                    <c:v>8.6919756690498611E-4</c:v>
                  </c:pt>
                  <c:pt idx="2">
                    <c:v>4.6763279624535258E-3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10e4'!$H$26,'1d smax 10e4'!$H$29,'1d smax 10e4'!$H$32)</c:f>
              <c:numCache>
                <c:formatCode>General</c:formatCode>
                <c:ptCount val="3"/>
                <c:pt idx="0">
                  <c:v>5.7141806527610264E-2</c:v>
                </c:pt>
                <c:pt idx="1">
                  <c:v>7.8764152817712582E-2</c:v>
                </c:pt>
                <c:pt idx="2">
                  <c:v>0.10812278532008961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372-49D3-B4F9-1831248A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10e4 </a:t>
            </a:r>
            <a:r>
              <a:rPr lang="en-US" b="1" baseline="0"/>
              <a:t>FP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10e4'!$I$57,'1d smax 10e4'!$I$60,'1d smax 10e4'!$I$63)</c:f>
                <c:numCache>
                  <c:formatCode>General</c:formatCode>
                  <c:ptCount val="3"/>
                  <c:pt idx="0">
                    <c:v>1.4940357616679575E-2</c:v>
                  </c:pt>
                  <c:pt idx="1">
                    <c:v>1.3005092833267742E-2</c:v>
                  </c:pt>
                  <c:pt idx="2">
                    <c:v>4.8088460154178357E-2</c:v>
                  </c:pt>
                </c:numCache>
              </c:numRef>
            </c:plus>
            <c:minus>
              <c:numRef>
                <c:f>('1d smax 10e4'!$I$57,'1d smax 10e4'!$I$60,'1d smax 10e4'!$I$63)</c:f>
                <c:numCache>
                  <c:formatCode>General</c:formatCode>
                  <c:ptCount val="3"/>
                  <c:pt idx="0">
                    <c:v>1.4940357616679575E-2</c:v>
                  </c:pt>
                  <c:pt idx="1">
                    <c:v>1.3005092833267742E-2</c:v>
                  </c:pt>
                  <c:pt idx="2">
                    <c:v>4.8088460154178357E-2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10e4'!$H$57,'1d smax 10e4'!$H$60,'1d smax 10e4'!$H$63)</c:f>
              <c:numCache>
                <c:formatCode>General</c:formatCode>
                <c:ptCount val="3"/>
                <c:pt idx="0">
                  <c:v>0.50357142857142823</c:v>
                </c:pt>
                <c:pt idx="1">
                  <c:v>0.58227848101265756</c:v>
                </c:pt>
                <c:pt idx="2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C-4802-890A-305204C1D150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10e4'!$I$58,'1d smax 10e4'!$I$61,'1d smax 10e4'!$I$64)</c:f>
                <c:numCache>
                  <c:formatCode>General</c:formatCode>
                  <c:ptCount val="3"/>
                  <c:pt idx="0">
                    <c:v>3.1943828249997253E-2</c:v>
                  </c:pt>
                  <c:pt idx="1">
                    <c:v>1.3802048298562368E-2</c:v>
                  </c:pt>
                  <c:pt idx="2">
                    <c:v>4.5414755311462357E-2</c:v>
                  </c:pt>
                </c:numCache>
              </c:numRef>
            </c:plus>
            <c:minus>
              <c:numRef>
                <c:f>('1d smax 10e4'!$I$58,'1d smax 10e4'!$I$61,'1d smax 10e4'!$I$64)</c:f>
                <c:numCache>
                  <c:formatCode>General</c:formatCode>
                  <c:ptCount val="3"/>
                  <c:pt idx="0">
                    <c:v>3.1943828249997253E-2</c:v>
                  </c:pt>
                  <c:pt idx="1">
                    <c:v>1.3802048298562368E-2</c:v>
                  </c:pt>
                  <c:pt idx="2">
                    <c:v>4.5414755311462357E-2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10e4'!$H$58,'1d smax 10e4'!$H$61,'1d smax 10e4'!$H$64)</c:f>
              <c:numCache>
                <c:formatCode>General</c:formatCode>
                <c:ptCount val="3"/>
                <c:pt idx="0">
                  <c:v>0.29999999999999938</c:v>
                </c:pt>
                <c:pt idx="1">
                  <c:v>0.52405063291139187</c:v>
                </c:pt>
                <c:pt idx="2">
                  <c:v>0.81500000000000006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C-4802-890A-305204C1D150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10e4'!$I$59,'1d smax 10e4'!$I$62,'1d smax 10e4'!$I$65)</c:f>
                <c:numCache>
                  <c:formatCode>General</c:formatCode>
                  <c:ptCount val="3"/>
                  <c:pt idx="0">
                    <c:v>1.2626906806902916E-2</c:v>
                  </c:pt>
                  <c:pt idx="1">
                    <c:v>1.0921670131261451E-2</c:v>
                  </c:pt>
                  <c:pt idx="2">
                    <c:v>2.0916500663351906E-2</c:v>
                  </c:pt>
                </c:numCache>
              </c:numRef>
            </c:plus>
            <c:minus>
              <c:numRef>
                <c:f>('1d smax 10e4'!$I$59,'1d smax 10e4'!$I$62,'1d smax 10e4'!$I$65)</c:f>
                <c:numCache>
                  <c:formatCode>General</c:formatCode>
                  <c:ptCount val="3"/>
                  <c:pt idx="0">
                    <c:v>1.2626906806902916E-2</c:v>
                  </c:pt>
                  <c:pt idx="1">
                    <c:v>1.0921670131261451E-2</c:v>
                  </c:pt>
                  <c:pt idx="2">
                    <c:v>2.0916500663351906E-2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10e4'!$H$59,'1d smax 10e4'!$H$62,'1d smax 10e4'!$H$65)</c:f>
              <c:numCache>
                <c:formatCode>General</c:formatCode>
                <c:ptCount val="3"/>
                <c:pt idx="0">
                  <c:v>0.10714285714285703</c:v>
                </c:pt>
                <c:pt idx="1">
                  <c:v>0.51983122362869172</c:v>
                </c:pt>
                <c:pt idx="2">
                  <c:v>0.77999999999999992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C-4802-890A-305204C1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10e4 </a:t>
            </a:r>
            <a:r>
              <a:rPr lang="en-US" b="1" baseline="0"/>
              <a:t>FN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10e4'!$I$68,'1d smax 10e4'!$I$71,'1d smax 10e4'!$I$74)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3.7739546426650652E-3</c:v>
                  </c:pt>
                  <c:pt idx="2">
                    <c:v>0</c:v>
                  </c:pt>
                </c:numCache>
              </c:numRef>
            </c:plus>
            <c:minus>
              <c:numRef>
                <c:f>('1d smax 10e4'!$I$68,'1d smax 10e4'!$I$71,'1d smax 10e4'!$I$74)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3.7739546426650652E-3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10e4'!$H$68,'1d smax 10e4'!$H$71,'1d smax 10e4'!$H$74)</c:f>
              <c:numCache>
                <c:formatCode>General</c:formatCode>
                <c:ptCount val="3"/>
                <c:pt idx="0">
                  <c:v>0.39285714300000002</c:v>
                </c:pt>
                <c:pt idx="1">
                  <c:v>5.9071732E-3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4341-8AEF-99291EDCA72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10e4'!$I$69,'1d smax 10e4'!$I$72,'1d smax 10e4'!$I$75)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1.3693063937629134E-2</c:v>
                  </c:pt>
                </c:numCache>
              </c:numRef>
            </c:plus>
            <c:minus>
              <c:numRef>
                <c:f>('1d smax 10e4'!$I$69,'1d smax 10e4'!$I$72,'1d smax 10e4'!$I$75)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1.3693063937629134E-2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10e4'!$H$69,'1d smax 10e4'!$H$72,'1d smax 10e4'!$H$75)</c:f>
              <c:numCache>
                <c:formatCode>General</c:formatCode>
                <c:ptCount val="3"/>
                <c:pt idx="0">
                  <c:v>0.39285714300000002</c:v>
                </c:pt>
                <c:pt idx="1">
                  <c:v>0</c:v>
                </c:pt>
                <c:pt idx="2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5-4341-8AEF-99291EDCA72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('1d smax 10e4'!$I$70,'1d smax 10e4'!$I$73,'1d smax 10e4'!$I$76)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('1d smax 10e4'!$I$70,'1d smax 10e4'!$I$73,'1d smax 10e4'!$I$76)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Flat ring</c:v>
              </c:pt>
              <c:pt idx="1">
                <c:v> Fiber</c:v>
              </c:pt>
              <c:pt idx="2">
                <c:v> Tilted ring</c:v>
              </c:pt>
            </c:strLit>
          </c:cat>
          <c:val>
            <c:numRef>
              <c:f>('1d smax 10e4'!$H$70,'1d smax 10e4'!$H$73,'1d smax 10e4'!$H$76)</c:f>
              <c:numCache>
                <c:formatCode>General</c:formatCode>
                <c:ptCount val="3"/>
                <c:pt idx="0">
                  <c:v>0.39285714300000002</c:v>
                </c:pt>
                <c:pt idx="1">
                  <c:v>3.3755274000000002E-2</c:v>
                </c:pt>
                <c:pt idx="2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4341-8AEF-99291EDC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10e4'!$O$2,'2d smax 10e4'!$O$5,'2d smax 10e4'!$O$8)</c:f>
                <c:numCache>
                  <c:formatCode>General</c:formatCode>
                  <c:ptCount val="3"/>
                  <c:pt idx="0">
                    <c:v>2.3963704522857909E-3</c:v>
                  </c:pt>
                  <c:pt idx="1">
                    <c:v>2.8007340150121868E-3</c:v>
                  </c:pt>
                  <c:pt idx="2">
                    <c:v>1.504466665083244E-3</c:v>
                  </c:pt>
                </c:numCache>
              </c:numRef>
            </c:plus>
            <c:minus>
              <c:numRef>
                <c:f>('2d smax 10e4'!$O$2,'2d smax 10e4'!$O$5,'2d smax 10e4'!$O$8)</c:f>
                <c:numCache>
                  <c:formatCode>General</c:formatCode>
                  <c:ptCount val="3"/>
                  <c:pt idx="0">
                    <c:v>2.3963704522857909E-3</c:v>
                  </c:pt>
                  <c:pt idx="1">
                    <c:v>2.8007340150121868E-3</c:v>
                  </c:pt>
                  <c:pt idx="2">
                    <c:v>1.504466665083244E-3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10e4'!$N$2,'2d smax 10e4'!$N$5,'2d smax 10e4'!$N$8)</c:f>
              <c:numCache>
                <c:formatCode>General</c:formatCode>
                <c:ptCount val="3"/>
                <c:pt idx="0">
                  <c:v>0.26066216078000004</c:v>
                </c:pt>
                <c:pt idx="1">
                  <c:v>0.49535242238000005</c:v>
                </c:pt>
                <c:pt idx="2">
                  <c:v>0.23959197518000003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3-439D-9A09-5255A9508DC7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10e4'!$O$3,'2d smax 10e4'!$O$6,'2d smax 10e4'!$O$9)</c:f>
                <c:numCache>
                  <c:formatCode>General</c:formatCode>
                  <c:ptCount val="3"/>
                  <c:pt idx="0">
                    <c:v>1.4993733949399074E-3</c:v>
                  </c:pt>
                  <c:pt idx="1">
                    <c:v>5.9402542938405264E-3</c:v>
                  </c:pt>
                  <c:pt idx="2">
                    <c:v>1.8600714771821096E-3</c:v>
                  </c:pt>
                </c:numCache>
              </c:numRef>
            </c:plus>
            <c:minus>
              <c:numRef>
                <c:f>('2d smax 10e4'!$O$3,'2d smax 10e4'!$O$6,'2d smax 10e4'!$O$9)</c:f>
                <c:numCache>
                  <c:formatCode>General</c:formatCode>
                  <c:ptCount val="3"/>
                  <c:pt idx="0">
                    <c:v>1.4993733949399074E-3</c:v>
                  </c:pt>
                  <c:pt idx="1">
                    <c:v>5.9402542938405264E-3</c:v>
                  </c:pt>
                  <c:pt idx="2">
                    <c:v>1.8600714771821096E-3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10e4'!$N$3,'2d smax 10e4'!$N$6,'2d smax 10e4'!$N$9)</c:f>
              <c:numCache>
                <c:formatCode>General</c:formatCode>
                <c:ptCount val="3"/>
                <c:pt idx="0">
                  <c:v>0.27294663211999998</c:v>
                </c:pt>
                <c:pt idx="1">
                  <c:v>0.49250088835999994</c:v>
                </c:pt>
                <c:pt idx="2">
                  <c:v>0.23039585701999998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3-439D-9A09-5255A9508DC7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10e4'!$O$4,'2d smax 10e4'!$O$7,'2d smax 10e4'!$O$10)</c:f>
                <c:numCache>
                  <c:formatCode>General</c:formatCode>
                  <c:ptCount val="3"/>
                  <c:pt idx="0">
                    <c:v>1.1269548344793291E-3</c:v>
                  </c:pt>
                  <c:pt idx="1">
                    <c:v>6.149798482683221E-4</c:v>
                  </c:pt>
                  <c:pt idx="2">
                    <c:v>2.3135760481483407E-3</c:v>
                  </c:pt>
                </c:numCache>
              </c:numRef>
            </c:plus>
            <c:minus>
              <c:numRef>
                <c:f>('2d smax 10e4'!$O$4,'2d smax 10e4'!$O$7,'2d smax 10e4'!$O$10)</c:f>
                <c:numCache>
                  <c:formatCode>General</c:formatCode>
                  <c:ptCount val="3"/>
                  <c:pt idx="0">
                    <c:v>1.1269548344793291E-3</c:v>
                  </c:pt>
                  <c:pt idx="1">
                    <c:v>6.149798482683221E-4</c:v>
                  </c:pt>
                  <c:pt idx="2">
                    <c:v>2.3135760481483407E-3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10e4'!$N$4,'2d smax 10e4'!$N$7,'2d smax 10e4'!$N$10)</c:f>
              <c:numCache>
                <c:formatCode>General</c:formatCode>
                <c:ptCount val="3"/>
                <c:pt idx="0">
                  <c:v>0.24687742486</c:v>
                </c:pt>
                <c:pt idx="1">
                  <c:v>0.44889204937999994</c:v>
                </c:pt>
                <c:pt idx="2">
                  <c:v>0.23222297485999999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3-439D-9A09-5255A950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smax 10e4</a:t>
            </a:r>
            <a:r>
              <a:rPr lang="en-US" baseline="0"/>
              <a:t>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10e4'!$I$13,'2d smax 10e4'!$I$16,'2d smax 10e4'!$I$19)</c:f>
                <c:numCache>
                  <c:formatCode>General</c:formatCode>
                  <c:ptCount val="3"/>
                  <c:pt idx="0">
                    <c:v>0.1338482840874532</c:v>
                  </c:pt>
                  <c:pt idx="1">
                    <c:v>5.5321940551844487E-2</c:v>
                  </c:pt>
                  <c:pt idx="2">
                    <c:v>7.0147079922384586E-2</c:v>
                  </c:pt>
                </c:numCache>
              </c:numRef>
            </c:plus>
            <c:minus>
              <c:numRef>
                <c:f>('2d smax 10e4'!$I$13,'2d smax 10e4'!$I$16,'2d smax 10e4'!$I$19)</c:f>
                <c:numCache>
                  <c:formatCode>General</c:formatCode>
                  <c:ptCount val="3"/>
                  <c:pt idx="0">
                    <c:v>0.1338482840874532</c:v>
                  </c:pt>
                  <c:pt idx="1">
                    <c:v>5.5321940551844487E-2</c:v>
                  </c:pt>
                  <c:pt idx="2">
                    <c:v>7.0147079922384586E-2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Tilted surface</c:v>
              </c:pt>
            </c:strLit>
          </c:cat>
          <c:val>
            <c:numRef>
              <c:f>('2d smax 10e4'!$H$13,'2d smax 10e4'!$H$16,'2d smax 10e4'!$H$19)</c:f>
              <c:numCache>
                <c:formatCode>General</c:formatCode>
                <c:ptCount val="3"/>
                <c:pt idx="0">
                  <c:v>9.0791499165999987</c:v>
                </c:pt>
                <c:pt idx="1">
                  <c:v>9.7930198212000015</c:v>
                </c:pt>
                <c:pt idx="2">
                  <c:v>4.5815871326000002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D-4BDA-A838-6B84ECAA522C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10e4'!$I$14,'2d smax 10e4'!$I$17,'2d smax 10e4'!$I$20)</c:f>
                <c:numCache>
                  <c:formatCode>General</c:formatCode>
                  <c:ptCount val="3"/>
                  <c:pt idx="0">
                    <c:v>5.7164566779170263E-2</c:v>
                  </c:pt>
                  <c:pt idx="1">
                    <c:v>0.18017562373697638</c:v>
                  </c:pt>
                  <c:pt idx="2">
                    <c:v>8.564183849799209E-2</c:v>
                  </c:pt>
                </c:numCache>
              </c:numRef>
            </c:plus>
            <c:minus>
              <c:numRef>
                <c:f>('2d smax 10e4'!$I$14,'2d smax 10e4'!$I$17,'2d smax 10e4'!$I$20)</c:f>
                <c:numCache>
                  <c:formatCode>General</c:formatCode>
                  <c:ptCount val="3"/>
                  <c:pt idx="0">
                    <c:v>5.7164566779170263E-2</c:v>
                  </c:pt>
                  <c:pt idx="1">
                    <c:v>0.18017562373697638</c:v>
                  </c:pt>
                  <c:pt idx="2">
                    <c:v>8.564183849799209E-2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Tilted surface</c:v>
              </c:pt>
            </c:strLit>
          </c:cat>
          <c:val>
            <c:numRef>
              <c:f>('2d smax 10e4'!$H$14,'2d smax 10e4'!$H$17,'2d smax 10e4'!$H$20)</c:f>
              <c:numCache>
                <c:formatCode>General</c:formatCode>
                <c:ptCount val="3"/>
                <c:pt idx="0">
                  <c:v>11.40269449</c:v>
                </c:pt>
                <c:pt idx="1">
                  <c:v>10.442873482</c:v>
                </c:pt>
                <c:pt idx="2">
                  <c:v>6.5597852974000004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D-4BDA-A838-6B84ECAA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smax</a:t>
            </a:r>
            <a:r>
              <a:rPr lang="en-US" baseline="0"/>
              <a:t> 10e4 </a:t>
            </a:r>
            <a:r>
              <a:rPr lang="en-US" b="1" baseline="0"/>
              <a:t>Gamma Error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10e4'!$I$24,'2d smax 10e4'!$I$27,'2d smax 10e4'!$I$30)</c:f>
                <c:numCache>
                  <c:formatCode>General</c:formatCode>
                  <c:ptCount val="3"/>
                  <c:pt idx="0">
                    <c:v>1.4373532821589999E-3</c:v>
                  </c:pt>
                  <c:pt idx="1">
                    <c:v>1.8649862000910436E-4</c:v>
                  </c:pt>
                  <c:pt idx="2">
                    <c:v>1.7784132424949204E-3</c:v>
                  </c:pt>
                </c:numCache>
              </c:numRef>
            </c:plus>
            <c:minus>
              <c:numRef>
                <c:f>('2d smax 10e4'!$I$24,'2d smax 10e4'!$I$27,'2d smax 10e4'!$I$30)</c:f>
                <c:numCache>
                  <c:formatCode>General</c:formatCode>
                  <c:ptCount val="3"/>
                  <c:pt idx="0">
                    <c:v>1.4373532821589999E-3</c:v>
                  </c:pt>
                  <c:pt idx="1">
                    <c:v>1.8649862000910436E-4</c:v>
                  </c:pt>
                  <c:pt idx="2">
                    <c:v>1.7784132424949204E-3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Tilted surface</c:v>
              </c:pt>
            </c:strLit>
          </c:cat>
          <c:val>
            <c:numRef>
              <c:f>('2d smax 10e4'!$H$24,'2d smax 10e4'!$H$27,'2d smax 10e4'!$H$30)</c:f>
              <c:numCache>
                <c:formatCode>General</c:formatCode>
                <c:ptCount val="3"/>
                <c:pt idx="0">
                  <c:v>0.3019779454</c:v>
                </c:pt>
                <c:pt idx="1">
                  <c:v>1.9697401600000004E-2</c:v>
                </c:pt>
                <c:pt idx="2">
                  <c:v>5.7469178400000001E-2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253-939A-3EC80DED9457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10e4'!$I$25,'2d smax 10e4'!$I$28,'2d smax 10e4'!$I$31)</c:f>
                <c:numCache>
                  <c:formatCode>General</c:formatCode>
                  <c:ptCount val="3"/>
                  <c:pt idx="0">
                    <c:v>6.8977466046477693E-4</c:v>
                  </c:pt>
                  <c:pt idx="1">
                    <c:v>6.9864121580808652E-4</c:v>
                  </c:pt>
                  <c:pt idx="2">
                    <c:v>2.0008990942598039E-3</c:v>
                  </c:pt>
                </c:numCache>
              </c:numRef>
            </c:plus>
            <c:minus>
              <c:numRef>
                <c:f>('2d smax 10e4'!$I$25,'2d smax 10e4'!$I$28,'2d smax 10e4'!$I$31)</c:f>
                <c:numCache>
                  <c:formatCode>General</c:formatCode>
                  <c:ptCount val="3"/>
                  <c:pt idx="0">
                    <c:v>6.8977466046477693E-4</c:v>
                  </c:pt>
                  <c:pt idx="1">
                    <c:v>6.9864121580808652E-4</c:v>
                  </c:pt>
                  <c:pt idx="2">
                    <c:v>2.0008990942598039E-3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Tilted surface</c:v>
              </c:pt>
            </c:strLit>
          </c:cat>
          <c:val>
            <c:numRef>
              <c:f>('2d smax 10e4'!$H$25,'2d smax 10e4'!$H$28,'2d smax 10e4'!$H$31)</c:f>
              <c:numCache>
                <c:formatCode>General</c:formatCode>
                <c:ptCount val="3"/>
                <c:pt idx="0">
                  <c:v>0.20182550859999998</c:v>
                </c:pt>
                <c:pt idx="1">
                  <c:v>5.3737281400000003E-2</c:v>
                </c:pt>
                <c:pt idx="2">
                  <c:v>5.7682662800000006E-2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F-4253-939A-3EC80DED9457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10e4'!$I$26,'2d smax 10e4'!$I$29,'2d smax 10e4'!$I$32)</c:f>
                <c:numCache>
                  <c:formatCode>General</c:formatCode>
                  <c:ptCount val="3"/>
                  <c:pt idx="0">
                    <c:v>5.2984032866071969E-4</c:v>
                  </c:pt>
                  <c:pt idx="1">
                    <c:v>4.115058704098894E-4</c:v>
                  </c:pt>
                  <c:pt idx="2">
                    <c:v>1.9455314973297908E-3</c:v>
                  </c:pt>
                </c:numCache>
              </c:numRef>
            </c:plus>
            <c:minus>
              <c:numRef>
                <c:f>('2d smax 10e4'!$I$26,'2d smax 10e4'!$I$29,'2d smax 10e4'!$I$32)</c:f>
                <c:numCache>
                  <c:formatCode>General</c:formatCode>
                  <c:ptCount val="3"/>
                  <c:pt idx="0">
                    <c:v>5.2984032866071969E-4</c:v>
                  </c:pt>
                  <c:pt idx="1">
                    <c:v>4.115058704098894E-4</c:v>
                  </c:pt>
                  <c:pt idx="2">
                    <c:v>1.9455314973297908E-3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Tilted surface</c:v>
              </c:pt>
            </c:strLit>
          </c:cat>
          <c:val>
            <c:numRef>
              <c:f>('2d smax 10e4'!$H$26,'2d smax 10e4'!$H$29,'2d smax 10e4'!$H$32)</c:f>
              <c:numCache>
                <c:formatCode>General</c:formatCode>
                <c:ptCount val="3"/>
                <c:pt idx="0">
                  <c:v>6.9993438599999999E-2</c:v>
                </c:pt>
                <c:pt idx="1">
                  <c:v>5.2526717600000009E-2</c:v>
                </c:pt>
                <c:pt idx="2">
                  <c:v>7.3128747600000002E-2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F-4253-939A-3EC80DED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smax</a:t>
            </a:r>
            <a:r>
              <a:rPr lang="en-US" baseline="0"/>
              <a:t> 10e4 </a:t>
            </a:r>
            <a:r>
              <a:rPr lang="en-US" b="1" baseline="0"/>
              <a:t>FP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10e4'!$I$57,'2d smax 10e4'!$I$60,'2d smax 10e4'!$I$63)</c:f>
                <c:numCache>
                  <c:formatCode>General</c:formatCode>
                  <c:ptCount val="3"/>
                  <c:pt idx="0">
                    <c:v>6.8325474768322573E-3</c:v>
                  </c:pt>
                  <c:pt idx="1">
                    <c:v>8.9642145301670542E-3</c:v>
                  </c:pt>
                  <c:pt idx="2">
                    <c:v>2.7269122344920275E-3</c:v>
                  </c:pt>
                </c:numCache>
              </c:numRef>
            </c:plus>
            <c:minus>
              <c:numRef>
                <c:f>('2d smax 10e4'!$I$57,'2d smax 10e4'!$I$60,'2d smax 10e4'!$I$63)</c:f>
                <c:numCache>
                  <c:formatCode>General</c:formatCode>
                  <c:ptCount val="3"/>
                  <c:pt idx="0">
                    <c:v>6.8325474768322573E-3</c:v>
                  </c:pt>
                  <c:pt idx="1">
                    <c:v>8.9642145301670542E-3</c:v>
                  </c:pt>
                  <c:pt idx="2">
                    <c:v>2.7269122344920275E-3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10e4'!$H$57,'2d smax 10e4'!$H$60,'2d smax 10e4'!$H$63)</c:f>
              <c:numCache>
                <c:formatCode>General</c:formatCode>
                <c:ptCount val="3"/>
                <c:pt idx="0">
                  <c:v>0.40433925039999996</c:v>
                </c:pt>
                <c:pt idx="1">
                  <c:v>1.1735714287999999</c:v>
                </c:pt>
                <c:pt idx="2">
                  <c:v>0.10182926860000001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5-48B6-BF2E-69A52A6BFECE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10e4'!$I$58,'2d smax 10e4'!$I$61,'2d smax 10e4'!$I$64)</c:f>
                <c:numCache>
                  <c:formatCode>General</c:formatCode>
                  <c:ptCount val="3"/>
                  <c:pt idx="0">
                    <c:v>6.9174271206322675E-3</c:v>
                  </c:pt>
                  <c:pt idx="1">
                    <c:v>7.985957238190327E-3</c:v>
                  </c:pt>
                  <c:pt idx="2">
                    <c:v>4.5220723337373436E-3</c:v>
                  </c:pt>
                </c:numCache>
              </c:numRef>
            </c:plus>
            <c:minus>
              <c:numRef>
                <c:f>('2d smax 10e4'!$I$58,'2d smax 10e4'!$I$61,'2d smax 10e4'!$I$64)</c:f>
                <c:numCache>
                  <c:formatCode>General</c:formatCode>
                  <c:ptCount val="3"/>
                  <c:pt idx="0">
                    <c:v>6.9174271206322675E-3</c:v>
                  </c:pt>
                  <c:pt idx="1">
                    <c:v>7.985957238190327E-3</c:v>
                  </c:pt>
                  <c:pt idx="2">
                    <c:v>4.5220723337373436E-3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10e4'!$H$58,'2d smax 10e4'!$H$61,'2d smax 10e4'!$H$64)</c:f>
              <c:numCache>
                <c:formatCode>General</c:formatCode>
                <c:ptCount val="3"/>
                <c:pt idx="0">
                  <c:v>0.37159763340000002</c:v>
                </c:pt>
                <c:pt idx="1">
                  <c:v>1.0821428572</c:v>
                </c:pt>
                <c:pt idx="2">
                  <c:v>7.8658536799999998E-2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5-48B6-BF2E-69A52A6BFECE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('2d smax 10e4'!$I$59,'2d smax 10e4'!$I$62,'2d smax 10e4'!$I$65)</c:f>
                <c:numCache>
                  <c:formatCode>General</c:formatCode>
                  <c:ptCount val="3"/>
                  <c:pt idx="0">
                    <c:v>6.4518449283888319E-3</c:v>
                  </c:pt>
                  <c:pt idx="1">
                    <c:v>5.4163398572264383E-3</c:v>
                  </c:pt>
                  <c:pt idx="2">
                    <c:v>6.6095988281173104E-3</c:v>
                  </c:pt>
                </c:numCache>
              </c:numRef>
            </c:plus>
            <c:minus>
              <c:numRef>
                <c:f>('2d smax 10e4'!$I$59,'2d smax 10e4'!$I$62,'2d smax 10e4'!$I$65)</c:f>
                <c:numCache>
                  <c:formatCode>General</c:formatCode>
                  <c:ptCount val="3"/>
                  <c:pt idx="0">
                    <c:v>6.4518449283888319E-3</c:v>
                  </c:pt>
                  <c:pt idx="1">
                    <c:v>5.4163398572264383E-3</c:v>
                  </c:pt>
                  <c:pt idx="2">
                    <c:v>6.6095988281173104E-3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smax 10e4'!$H$59,'2d smax 10e4'!$H$62,'2d smax 10e4'!$H$65)</c:f>
              <c:numCache>
                <c:formatCode>General</c:formatCode>
                <c:ptCount val="3"/>
                <c:pt idx="0">
                  <c:v>0.2469428008</c:v>
                </c:pt>
                <c:pt idx="1">
                  <c:v>0.89785714280000006</c:v>
                </c:pt>
                <c:pt idx="2">
                  <c:v>6.34146342E-2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5-48B6-BF2E-69A52A6BF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509814</xdr:colOff>
      <xdr:row>27</xdr:row>
      <xdr:rowOff>53523</xdr:rowOff>
    </xdr:from>
    <xdr:to>
      <xdr:col>28</xdr:col>
      <xdr:colOff>11792</xdr:colOff>
      <xdr:row>47</xdr:row>
      <xdr:rowOff>2722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CBB00-2960-05D1-B1D1-9F5BB680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194129</xdr:colOff>
      <xdr:row>17</xdr:row>
      <xdr:rowOff>104321</xdr:rowOff>
    </xdr:from>
    <xdr:to>
      <xdr:col>27</xdr:col>
      <xdr:colOff>302079</xdr:colOff>
      <xdr:row>37</xdr:row>
      <xdr:rowOff>53522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D1950-7B7B-4332-9E6A-DF43FFCD5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591458</xdr:colOff>
      <xdr:row>24</xdr:row>
      <xdr:rowOff>28121</xdr:rowOff>
    </xdr:from>
    <xdr:to>
      <xdr:col>28</xdr:col>
      <xdr:colOff>91622</xdr:colOff>
      <xdr:row>43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E328D-F4ED-4B27-B54C-E24035BE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336550</xdr:colOff>
      <xdr:row>38</xdr:row>
      <xdr:rowOff>152400</xdr:rowOff>
    </xdr:from>
    <xdr:to>
      <xdr:col>19</xdr:col>
      <xdr:colOff>444500</xdr:colOff>
      <xdr:row>58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D4443B-1B57-47CE-9A5F-ACF8011F7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336550</xdr:colOff>
      <xdr:row>59</xdr:row>
      <xdr:rowOff>50800</xdr:rowOff>
    </xdr:from>
    <xdr:to>
      <xdr:col>19</xdr:col>
      <xdr:colOff>444500</xdr:colOff>
      <xdr:row>79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EBA82-2E6D-465B-B891-FD6D9400B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583045</xdr:colOff>
      <xdr:row>16</xdr:row>
      <xdr:rowOff>139124</xdr:rowOff>
    </xdr:from>
    <xdr:to>
      <xdr:col>22</xdr:col>
      <xdr:colOff>79086</xdr:colOff>
      <xdr:row>36</xdr:row>
      <xdr:rowOff>88323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FA79D-3F82-4881-81EA-B4E84FA6F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606714</xdr:colOff>
      <xdr:row>20</xdr:row>
      <xdr:rowOff>142587</xdr:rowOff>
    </xdr:from>
    <xdr:to>
      <xdr:col>25</xdr:col>
      <xdr:colOff>102755</xdr:colOff>
      <xdr:row>40</xdr:row>
      <xdr:rowOff>91786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F9A12-8E72-4678-A4D5-4015080B0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223405</xdr:colOff>
      <xdr:row>23</xdr:row>
      <xdr:rowOff>40987</xdr:rowOff>
    </xdr:from>
    <xdr:to>
      <xdr:col>27</xdr:col>
      <xdr:colOff>331355</xdr:colOff>
      <xdr:row>42</xdr:row>
      <xdr:rowOff>174337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579240-9C79-45C5-A071-0AA74B778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48</xdr:row>
      <xdr:rowOff>107950</xdr:rowOff>
    </xdr:from>
    <xdr:to>
      <xdr:col>19</xdr:col>
      <xdr:colOff>502558</xdr:colOff>
      <xdr:row>68</xdr:row>
      <xdr:rowOff>2721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2E019-8865-456B-9D68-EC9E9E5C8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355600</xdr:colOff>
      <xdr:row>68</xdr:row>
      <xdr:rowOff>177800</xdr:rowOff>
    </xdr:from>
    <xdr:to>
      <xdr:col>19</xdr:col>
      <xdr:colOff>445408</xdr:colOff>
      <xdr:row>88</xdr:row>
      <xdr:rowOff>72571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8634B9-7CB2-4DAD-B7A3-0A2D731C2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143329</xdr:colOff>
      <xdr:row>0</xdr:row>
      <xdr:rowOff>0</xdr:rowOff>
    </xdr:from>
    <xdr:to>
      <xdr:col>26</xdr:col>
      <xdr:colOff>234950</xdr:colOff>
      <xdr:row>19</xdr:row>
      <xdr:rowOff>78920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8D6EE-A13D-49E1-8333-2AC4520AF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5444</xdr:colOff>
      <xdr:row>12</xdr:row>
      <xdr:rowOff>29936</xdr:rowOff>
    </xdr:from>
    <xdr:to>
      <xdr:col>29</xdr:col>
      <xdr:colOff>95251</xdr:colOff>
      <xdr:row>31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A0A3E-3C47-4F66-8870-7B0D10694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364672</xdr:colOff>
      <xdr:row>18</xdr:row>
      <xdr:rowOff>25400</xdr:rowOff>
    </xdr:from>
    <xdr:to>
      <xdr:col>23</xdr:col>
      <xdr:colOff>454479</xdr:colOff>
      <xdr:row>37</xdr:row>
      <xdr:rowOff>104321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2B5B5-106F-4A07-B86F-6B6A321A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267607</xdr:colOff>
      <xdr:row>43</xdr:row>
      <xdr:rowOff>147864</xdr:rowOff>
    </xdr:from>
    <xdr:to>
      <xdr:col>23</xdr:col>
      <xdr:colOff>361044</xdr:colOff>
      <xdr:row>63</xdr:row>
      <xdr:rowOff>42635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11FE4-8739-405F-9411-BFF566D2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594179</xdr:colOff>
      <xdr:row>64</xdr:row>
      <xdr:rowOff>164192</xdr:rowOff>
    </xdr:from>
    <xdr:to>
      <xdr:col>23</xdr:col>
      <xdr:colOff>79830</xdr:colOff>
      <xdr:row>84</xdr:row>
      <xdr:rowOff>58963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F0426-1A44-4E3A-BC24-68F0AF91A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opLeftCell="A28" zoomScale="70" zoomScaleNormal="70" workbookViewId="0">
      <selection activeCell="H77" sqref="H77"/>
    </sheetView>
  </sheetViews>
  <sheetFormatPr defaultRowHeight="14.5" x14ac:dyDescent="0.35"/>
  <cols>
    <col min="1" max="1" width="20.54296875" customWidth="1"/>
  </cols>
  <sheetData>
    <row r="1" spans="1:15" x14ac:dyDescent="0.35">
      <c r="B1" s="3" t="s">
        <v>11</v>
      </c>
      <c r="C1" s="3"/>
      <c r="D1" s="3"/>
      <c r="E1" s="3"/>
      <c r="F1" s="3"/>
      <c r="N1" t="s">
        <v>8</v>
      </c>
      <c r="O1" t="s">
        <v>9</v>
      </c>
    </row>
    <row r="2" spans="1:15" x14ac:dyDescent="0.35">
      <c r="A2" t="s">
        <v>0</v>
      </c>
      <c r="B2">
        <f>1361.30813656467</f>
        <v>1361.3081365646699</v>
      </c>
      <c r="C2">
        <v>1387.05637210298</v>
      </c>
      <c r="D2">
        <v>1353.6573797287299</v>
      </c>
      <c r="E2">
        <v>1360.12706607271</v>
      </c>
      <c r="F2">
        <v>1356.6524185507301</v>
      </c>
      <c r="H2">
        <f>B2/10000</f>
        <v>0.13613081365646698</v>
      </c>
      <c r="I2">
        <f t="shared" ref="I2:L10" si="0">C2/10000</f>
        <v>0.13870563721029799</v>
      </c>
      <c r="J2">
        <f t="shared" si="0"/>
        <v>0.13536573797287299</v>
      </c>
      <c r="K2">
        <f t="shared" si="0"/>
        <v>0.13601270660727099</v>
      </c>
      <c r="L2">
        <f t="shared" si="0"/>
        <v>0.135665241855073</v>
      </c>
      <c r="N2">
        <f>AVERAGE(H2:L2)</f>
        <v>0.1363760274603964</v>
      </c>
      <c r="O2">
        <f>STDEV(H2:L2)</f>
        <v>1.336517345952264E-3</v>
      </c>
    </row>
    <row r="3" spans="1:15" x14ac:dyDescent="0.35">
      <c r="A3" t="s">
        <v>1</v>
      </c>
      <c r="B3">
        <v>1231.4344597396801</v>
      </c>
      <c r="C3">
        <v>1258.0870325277699</v>
      </c>
      <c r="D3">
        <v>1257.00167293717</v>
      </c>
      <c r="E3">
        <v>1244.37101369476</v>
      </c>
      <c r="F3">
        <v>1248.8217430648799</v>
      </c>
      <c r="H3">
        <f t="shared" ref="H3:H10" si="1">B3/10000</f>
        <v>0.12314344597396801</v>
      </c>
      <c r="I3">
        <f t="shared" si="0"/>
        <v>0.12580870325277699</v>
      </c>
      <c r="J3">
        <f t="shared" si="0"/>
        <v>0.125700167293717</v>
      </c>
      <c r="K3">
        <f t="shared" si="0"/>
        <v>0.124437101369476</v>
      </c>
      <c r="L3">
        <f t="shared" si="0"/>
        <v>0.12488217430648799</v>
      </c>
      <c r="N3">
        <f t="shared" ref="N3:N10" si="2">AVERAGE(H3:L3)</f>
        <v>0.12479431843928519</v>
      </c>
      <c r="O3">
        <f t="shared" ref="O3:O10" si="3">STDEV(H3:L3)</f>
        <v>1.0851545145768016E-3</v>
      </c>
    </row>
    <row r="4" spans="1:15" x14ac:dyDescent="0.35">
      <c r="A4" t="s">
        <v>2</v>
      </c>
      <c r="B4">
        <v>1223.8317503957201</v>
      </c>
      <c r="C4">
        <v>1229.91792471299</v>
      </c>
      <c r="D4">
        <v>1238.62941168471</v>
      </c>
      <c r="E4">
        <v>1252.31779476154</v>
      </c>
      <c r="F4">
        <v>1214.6561330735601</v>
      </c>
      <c r="H4">
        <f t="shared" si="1"/>
        <v>0.12238317503957201</v>
      </c>
      <c r="I4">
        <f t="shared" si="0"/>
        <v>0.122991792471299</v>
      </c>
      <c r="J4">
        <f t="shared" si="0"/>
        <v>0.12386294116847101</v>
      </c>
      <c r="K4">
        <f t="shared" si="0"/>
        <v>0.12523177947615399</v>
      </c>
      <c r="L4">
        <f t="shared" si="0"/>
        <v>0.12146561330735602</v>
      </c>
      <c r="N4">
        <f t="shared" si="2"/>
        <v>0.1231870602925704</v>
      </c>
      <c r="O4">
        <f t="shared" si="3"/>
        <v>1.4392213383492289E-3</v>
      </c>
    </row>
    <row r="5" spans="1:15" x14ac:dyDescent="0.35">
      <c r="A5" t="s">
        <v>3</v>
      </c>
      <c r="B5">
        <v>2751.7122026151201</v>
      </c>
      <c r="C5">
        <v>2746.8862410709398</v>
      </c>
      <c r="D5">
        <v>2761.6887076999501</v>
      </c>
      <c r="E5">
        <v>2763.9422277564099</v>
      </c>
      <c r="F5">
        <v>2754.3035573577299</v>
      </c>
      <c r="H5">
        <f t="shared" si="1"/>
        <v>0.27517122026151203</v>
      </c>
      <c r="I5">
        <f t="shared" si="0"/>
        <v>0.27468862410709399</v>
      </c>
      <c r="J5">
        <f t="shared" si="0"/>
        <v>0.27616887076999502</v>
      </c>
      <c r="K5">
        <f t="shared" si="0"/>
        <v>0.27639422277564102</v>
      </c>
      <c r="L5">
        <f t="shared" si="0"/>
        <v>0.27543035573577301</v>
      </c>
      <c r="N5">
        <f t="shared" si="2"/>
        <v>0.27557065873000297</v>
      </c>
      <c r="O5">
        <f t="shared" si="3"/>
        <v>7.0592784304941984E-4</v>
      </c>
    </row>
    <row r="6" spans="1:15" x14ac:dyDescent="0.35">
      <c r="A6" t="s">
        <v>4</v>
      </c>
      <c r="B6">
        <v>2614.7286525292302</v>
      </c>
      <c r="C6">
        <v>2588.47288969089</v>
      </c>
      <c r="D6">
        <v>2620.2086786177701</v>
      </c>
      <c r="E6">
        <v>2613.3710890114598</v>
      </c>
      <c r="F6">
        <v>2603.87621833923</v>
      </c>
      <c r="H6">
        <f t="shared" si="1"/>
        <v>0.26147286525292301</v>
      </c>
      <c r="I6">
        <f t="shared" si="0"/>
        <v>0.25884728896908898</v>
      </c>
      <c r="J6">
        <f t="shared" si="0"/>
        <v>0.26202086786177703</v>
      </c>
      <c r="K6">
        <f t="shared" si="0"/>
        <v>0.26133710890114598</v>
      </c>
      <c r="L6">
        <f t="shared" si="0"/>
        <v>0.260387621833923</v>
      </c>
      <c r="N6">
        <f t="shared" si="2"/>
        <v>0.26081315056377158</v>
      </c>
      <c r="O6">
        <f t="shared" si="3"/>
        <v>1.2463971469461931E-3</v>
      </c>
    </row>
    <row r="7" spans="1:15" x14ac:dyDescent="0.35">
      <c r="A7" t="s">
        <v>4</v>
      </c>
      <c r="B7">
        <v>2621.3696794288098</v>
      </c>
      <c r="C7">
        <v>2638.88647752624</v>
      </c>
      <c r="D7">
        <v>2637.8208574129799</v>
      </c>
      <c r="E7">
        <v>2634.1956635809602</v>
      </c>
      <c r="F7">
        <v>2641.1093859192902</v>
      </c>
      <c r="H7">
        <f t="shared" si="1"/>
        <v>0.26213696794288099</v>
      </c>
      <c r="I7">
        <f t="shared" si="0"/>
        <v>0.26388864775262399</v>
      </c>
      <c r="J7">
        <f t="shared" si="0"/>
        <v>0.26378208574129797</v>
      </c>
      <c r="K7">
        <f t="shared" si="0"/>
        <v>0.26341956635809599</v>
      </c>
      <c r="L7">
        <f t="shared" si="0"/>
        <v>0.26411093859192902</v>
      </c>
      <c r="N7">
        <f t="shared" si="2"/>
        <v>0.26346764127736561</v>
      </c>
      <c r="O7">
        <f t="shared" si="3"/>
        <v>7.8469037349181267E-4</v>
      </c>
    </row>
    <row r="8" spans="1:15" x14ac:dyDescent="0.35">
      <c r="A8" t="s">
        <v>5</v>
      </c>
      <c r="B8">
        <v>3404.75139506095</v>
      </c>
      <c r="C8">
        <v>3430.3383650486699</v>
      </c>
      <c r="D8">
        <v>3425.0590850185599</v>
      </c>
      <c r="E8">
        <v>3448.2173560698302</v>
      </c>
      <c r="F8">
        <v>3437.01983758489</v>
      </c>
      <c r="H8">
        <f t="shared" si="1"/>
        <v>0.34047513950609498</v>
      </c>
      <c r="I8">
        <f t="shared" si="0"/>
        <v>0.34303383650486696</v>
      </c>
      <c r="J8">
        <f t="shared" si="0"/>
        <v>0.34250590850185597</v>
      </c>
      <c r="K8">
        <f t="shared" si="0"/>
        <v>0.34482173560698304</v>
      </c>
      <c r="L8">
        <f t="shared" si="0"/>
        <v>0.34370198375848898</v>
      </c>
      <c r="N8">
        <f t="shared" si="2"/>
        <v>0.34290772077565801</v>
      </c>
      <c r="O8">
        <f t="shared" si="3"/>
        <v>1.6116076115162518E-3</v>
      </c>
    </row>
    <row r="9" spans="1:15" x14ac:dyDescent="0.35">
      <c r="A9" t="s">
        <v>6</v>
      </c>
      <c r="B9">
        <v>3514.5090992640398</v>
      </c>
      <c r="C9">
        <v>3650.1285542697601</v>
      </c>
      <c r="D9">
        <v>3547.4630519868101</v>
      </c>
      <c r="E9">
        <v>3359.8702374558002</v>
      </c>
      <c r="F9">
        <v>3508.4747959927399</v>
      </c>
      <c r="H9">
        <f t="shared" si="1"/>
        <v>0.35145090992640399</v>
      </c>
      <c r="I9">
        <f t="shared" si="0"/>
        <v>0.36501285542697604</v>
      </c>
      <c r="J9">
        <f t="shared" si="0"/>
        <v>0.354746305198681</v>
      </c>
      <c r="K9">
        <f t="shared" si="0"/>
        <v>0.33598702374558004</v>
      </c>
      <c r="L9">
        <f t="shared" si="0"/>
        <v>0.35084747959927398</v>
      </c>
      <c r="N9">
        <f t="shared" si="2"/>
        <v>0.351608914779383</v>
      </c>
      <c r="O9">
        <f t="shared" si="3"/>
        <v>1.0418218082599174E-2</v>
      </c>
    </row>
    <row r="10" spans="1:15" x14ac:dyDescent="0.35">
      <c r="A10" t="s">
        <v>7</v>
      </c>
      <c r="B10">
        <v>3672.6420922388402</v>
      </c>
      <c r="C10">
        <v>3680.5330291963</v>
      </c>
      <c r="D10">
        <v>3694.8740560285401</v>
      </c>
      <c r="E10">
        <v>3716.6424810553899</v>
      </c>
      <c r="F10">
        <v>3710.8774438013402</v>
      </c>
      <c r="H10">
        <f t="shared" si="1"/>
        <v>0.36726420922388403</v>
      </c>
      <c r="I10">
        <f t="shared" si="0"/>
        <v>0.36805330291963001</v>
      </c>
      <c r="J10">
        <f t="shared" si="0"/>
        <v>0.36948740560285398</v>
      </c>
      <c r="K10">
        <f t="shared" si="0"/>
        <v>0.371664248105539</v>
      </c>
      <c r="L10">
        <f t="shared" si="0"/>
        <v>0.37108774438013403</v>
      </c>
      <c r="N10">
        <f t="shared" si="2"/>
        <v>0.36951138204640815</v>
      </c>
      <c r="O10">
        <f t="shared" si="3"/>
        <v>1.8905095728288391E-3</v>
      </c>
    </row>
    <row r="11" spans="1:15" x14ac:dyDescent="0.35">
      <c r="N11">
        <f>AVERAGE(N2:N10)</f>
        <v>0.24980409715164903</v>
      </c>
    </row>
    <row r="12" spans="1:15" x14ac:dyDescent="0.35">
      <c r="B12" s="3" t="s">
        <v>12</v>
      </c>
      <c r="C12" s="3"/>
      <c r="D12" s="3"/>
      <c r="E12" s="3"/>
      <c r="F12" s="3"/>
      <c r="H12" t="s">
        <v>8</v>
      </c>
      <c r="I12" t="s">
        <v>9</v>
      </c>
    </row>
    <row r="13" spans="1:15" x14ac:dyDescent="0.35">
      <c r="A13" t="s">
        <v>0</v>
      </c>
      <c r="B13">
        <v>3.0726257513093</v>
      </c>
      <c r="C13">
        <v>3.2411576327987199</v>
      </c>
      <c r="D13">
        <v>3.1078337709071899</v>
      </c>
      <c r="E13">
        <v>3.3499396542967599</v>
      </c>
      <c r="F13">
        <v>3.18624248074951</v>
      </c>
      <c r="H13">
        <f>AVERAGE(B13:F13)</f>
        <v>3.1915598580122957</v>
      </c>
      <c r="I13">
        <f>STDEV(B13:F13)</f>
        <v>0.11037181822707205</v>
      </c>
    </row>
    <row r="14" spans="1:15" x14ac:dyDescent="0.35">
      <c r="A14" t="s">
        <v>1</v>
      </c>
      <c r="B14">
        <v>2.86110984193565</v>
      </c>
      <c r="C14">
        <v>3.16253913174801</v>
      </c>
      <c r="D14">
        <v>2.9495858925195599</v>
      </c>
      <c r="E14">
        <v>2.8882350789165998</v>
      </c>
      <c r="F14">
        <v>3.2664683873282501</v>
      </c>
      <c r="H14">
        <f t="shared" ref="H14:H20" si="4">AVERAGE(B14:F14)</f>
        <v>3.0255876664896135</v>
      </c>
      <c r="I14">
        <f t="shared" ref="I14:I20" si="5">STDEV(B14:F14)</f>
        <v>0.17921647750539349</v>
      </c>
    </row>
    <row r="15" spans="1:15" x14ac:dyDescent="0.35">
      <c r="A15" t="s">
        <v>2</v>
      </c>
    </row>
    <row r="16" spans="1:15" x14ac:dyDescent="0.35">
      <c r="A16" t="s">
        <v>3</v>
      </c>
      <c r="B16">
        <v>7.8265784146064199</v>
      </c>
      <c r="C16">
        <v>7.9610236343759997</v>
      </c>
      <c r="D16">
        <v>8.1012407598526508</v>
      </c>
      <c r="E16">
        <v>7.6815314392463003</v>
      </c>
      <c r="F16">
        <v>7.9167484201780498</v>
      </c>
      <c r="H16">
        <f t="shared" si="4"/>
        <v>7.8974245336518845</v>
      </c>
      <c r="I16">
        <f t="shared" si="5"/>
        <v>0.15619564099386452</v>
      </c>
    </row>
    <row r="17" spans="1:9" x14ac:dyDescent="0.35">
      <c r="A17" t="s">
        <v>4</v>
      </c>
      <c r="B17">
        <v>9.1598987149953093</v>
      </c>
      <c r="C17">
        <v>9.0111060712258499</v>
      </c>
      <c r="D17">
        <v>8.9751549380318103</v>
      </c>
      <c r="E17">
        <v>9.1138650201967994</v>
      </c>
      <c r="F17">
        <v>9.2272091463502903</v>
      </c>
      <c r="H17">
        <f t="shared" si="4"/>
        <v>9.0974467781600126</v>
      </c>
      <c r="I17">
        <f t="shared" si="5"/>
        <v>0.10418503625790072</v>
      </c>
    </row>
    <row r="18" spans="1:9" x14ac:dyDescent="0.35">
      <c r="A18" t="s">
        <v>4</v>
      </c>
    </row>
    <row r="19" spans="1:9" x14ac:dyDescent="0.35">
      <c r="A19" t="s">
        <v>5</v>
      </c>
      <c r="B19">
        <v>5.9981959871071</v>
      </c>
      <c r="C19">
        <v>5.7517232587680196</v>
      </c>
      <c r="D19">
        <v>5.6400572332221302</v>
      </c>
      <c r="E19">
        <v>6.0803815280498696</v>
      </c>
      <c r="F19">
        <v>5.91547221358391</v>
      </c>
      <c r="H19">
        <f t="shared" si="4"/>
        <v>5.8771660441462057</v>
      </c>
      <c r="I19">
        <f t="shared" si="5"/>
        <v>0.1798392499077818</v>
      </c>
    </row>
    <row r="20" spans="1:9" x14ac:dyDescent="0.35">
      <c r="A20" t="s">
        <v>6</v>
      </c>
      <c r="B20">
        <v>9.4905328803792592</v>
      </c>
      <c r="C20">
        <v>9.4119165248945897</v>
      </c>
      <c r="D20">
        <v>9.5993810880621702</v>
      </c>
      <c r="E20">
        <v>9.24384946030567</v>
      </c>
      <c r="F20">
        <v>9.6905683712634705</v>
      </c>
      <c r="H20">
        <f t="shared" si="4"/>
        <v>9.4872496649810323</v>
      </c>
      <c r="I20">
        <f t="shared" si="5"/>
        <v>0.17236695847900235</v>
      </c>
    </row>
    <row r="21" spans="1:9" x14ac:dyDescent="0.35">
      <c r="A21" t="s">
        <v>7</v>
      </c>
      <c r="H21">
        <f>AVERAGE(H13,H14,H16,H17,H19,H20)</f>
        <v>6.429405757573508</v>
      </c>
    </row>
    <row r="23" spans="1:9" x14ac:dyDescent="0.35">
      <c r="B23" s="3" t="s">
        <v>13</v>
      </c>
      <c r="C23" s="3"/>
      <c r="D23" s="3"/>
      <c r="E23" s="3"/>
      <c r="F23" s="3"/>
    </row>
    <row r="24" spans="1:9" x14ac:dyDescent="0.35">
      <c r="A24" t="s">
        <v>0</v>
      </c>
      <c r="B24">
        <v>0.38793645508813701</v>
      </c>
      <c r="C24">
        <v>0.38769531427640103</v>
      </c>
      <c r="D24">
        <v>0.39389892350955802</v>
      </c>
      <c r="E24">
        <v>0.39763487563077299</v>
      </c>
      <c r="F24">
        <v>0.39544523302774598</v>
      </c>
      <c r="H24">
        <f>AVERAGE(B24:F24)</f>
        <v>0.39252216030652304</v>
      </c>
      <c r="I24">
        <f>STDEV(B24:F24)</f>
        <v>4.4974110326399608E-3</v>
      </c>
    </row>
    <row r="25" spans="1:9" x14ac:dyDescent="0.35">
      <c r="A25" t="s">
        <v>1</v>
      </c>
      <c r="B25">
        <v>0.19836840902688299</v>
      </c>
      <c r="C25">
        <v>0.19531927100027599</v>
      </c>
      <c r="D25">
        <v>0.19549252785473301</v>
      </c>
      <c r="E25">
        <v>0.194966643543318</v>
      </c>
      <c r="F25">
        <v>0.191350575072047</v>
      </c>
      <c r="H25">
        <f t="shared" ref="H25:H32" si="6">AVERAGE(B25:F25)</f>
        <v>0.19509948529945137</v>
      </c>
      <c r="I25">
        <f t="shared" ref="I25:I32" si="7">STDEV(B25:F25)</f>
        <v>2.498030492489253E-3</v>
      </c>
    </row>
    <row r="26" spans="1:9" x14ac:dyDescent="0.35">
      <c r="A26" t="s">
        <v>2</v>
      </c>
      <c r="B26">
        <v>5.7332369269879301E-2</v>
      </c>
      <c r="C26">
        <v>5.8460686284820797E-2</v>
      </c>
      <c r="D26">
        <v>5.65193028316043E-2</v>
      </c>
      <c r="E26">
        <v>5.59734591680697E-2</v>
      </c>
      <c r="F26">
        <v>5.7423215083677197E-2</v>
      </c>
      <c r="H26">
        <f t="shared" si="6"/>
        <v>5.7141806527610264E-2</v>
      </c>
      <c r="I26">
        <f t="shared" si="7"/>
        <v>9.4967035757611423E-4</v>
      </c>
    </row>
    <row r="27" spans="1:9" x14ac:dyDescent="0.35">
      <c r="A27" t="s">
        <v>3</v>
      </c>
      <c r="B27">
        <v>0.22512682181253099</v>
      </c>
      <c r="C27">
        <v>0.225987689256098</v>
      </c>
      <c r="D27">
        <v>0.22911208382380599</v>
      </c>
      <c r="E27">
        <v>0.224963666042445</v>
      </c>
      <c r="F27">
        <v>0.227585248162502</v>
      </c>
      <c r="H27">
        <f t="shared" si="6"/>
        <v>0.22655510181947638</v>
      </c>
      <c r="I27">
        <f t="shared" si="7"/>
        <v>1.7673403100598336E-3</v>
      </c>
    </row>
    <row r="28" spans="1:9" x14ac:dyDescent="0.35">
      <c r="A28" t="s">
        <v>4</v>
      </c>
      <c r="B28">
        <v>0.13429812879960701</v>
      </c>
      <c r="C28">
        <v>0.137200899729577</v>
      </c>
      <c r="D28">
        <v>0.13383764529144401</v>
      </c>
      <c r="E28">
        <v>0.135970071281722</v>
      </c>
      <c r="F28">
        <v>0.13626685910236899</v>
      </c>
      <c r="H28">
        <f t="shared" si="6"/>
        <v>0.13551472084094379</v>
      </c>
      <c r="I28">
        <f t="shared" si="7"/>
        <v>1.4061413359316814E-3</v>
      </c>
    </row>
    <row r="29" spans="1:9" x14ac:dyDescent="0.35">
      <c r="A29" t="s">
        <v>4</v>
      </c>
      <c r="B29">
        <v>7.8208494022151007E-2</v>
      </c>
      <c r="C29">
        <v>8.0145857266457399E-2</v>
      </c>
      <c r="D29">
        <v>7.8691551665118598E-2</v>
      </c>
      <c r="E29">
        <v>7.7879964546192906E-2</v>
      </c>
      <c r="F29">
        <v>7.8894896588643001E-2</v>
      </c>
      <c r="H29">
        <f t="shared" si="6"/>
        <v>7.8764152817712582E-2</v>
      </c>
      <c r="I29">
        <f t="shared" si="7"/>
        <v>8.6919756690498611E-4</v>
      </c>
    </row>
    <row r="30" spans="1:9" x14ac:dyDescent="0.35">
      <c r="A30" t="s">
        <v>5</v>
      </c>
      <c r="B30">
        <v>0.31266940256835402</v>
      </c>
      <c r="C30">
        <v>0.31651928114588002</v>
      </c>
      <c r="D30">
        <v>0.31944792336460398</v>
      </c>
      <c r="E30">
        <v>0.316531106315602</v>
      </c>
      <c r="F30">
        <v>0.31424847031027903</v>
      </c>
      <c r="H30">
        <f t="shared" si="6"/>
        <v>0.31588323674094376</v>
      </c>
      <c r="I30">
        <f t="shared" si="7"/>
        <v>2.5754839141147136E-3</v>
      </c>
    </row>
    <row r="31" spans="1:9" x14ac:dyDescent="0.35">
      <c r="A31" t="s">
        <v>6</v>
      </c>
      <c r="B31">
        <v>0.17533679468718899</v>
      </c>
      <c r="C31">
        <v>0.17034938411443001</v>
      </c>
      <c r="D31">
        <v>0.16763311150855001</v>
      </c>
      <c r="E31">
        <v>0.172554644657641</v>
      </c>
      <c r="F31">
        <v>0.16622065959302201</v>
      </c>
      <c r="H31">
        <f t="shared" si="6"/>
        <v>0.1704189189121664</v>
      </c>
      <c r="I31">
        <f t="shared" si="7"/>
        <v>3.6789185193260238E-3</v>
      </c>
    </row>
    <row r="32" spans="1:9" x14ac:dyDescent="0.35">
      <c r="A32" t="s">
        <v>7</v>
      </c>
      <c r="B32">
        <v>0.104205875719608</v>
      </c>
      <c r="C32">
        <v>0.114982917283351</v>
      </c>
      <c r="D32">
        <v>0.107955772052168</v>
      </c>
      <c r="E32">
        <v>0.10998944801296701</v>
      </c>
      <c r="F32">
        <v>0.103479913532354</v>
      </c>
      <c r="H32">
        <f t="shared" si="6"/>
        <v>0.10812278532008961</v>
      </c>
      <c r="I32">
        <f t="shared" si="7"/>
        <v>4.6763279624535258E-3</v>
      </c>
    </row>
    <row r="33" spans="2:8" x14ac:dyDescent="0.35">
      <c r="H33">
        <f>AVERAGE(H24:H32)</f>
        <v>0.1866691520649908</v>
      </c>
    </row>
    <row r="34" spans="2:8" x14ac:dyDescent="0.35">
      <c r="B34" s="1" t="s">
        <v>10</v>
      </c>
      <c r="C34" s="1" t="s">
        <v>14</v>
      </c>
      <c r="D34" s="1" t="s">
        <v>15</v>
      </c>
      <c r="E34" s="1" t="s">
        <v>12</v>
      </c>
    </row>
    <row r="35" spans="2:8" x14ac:dyDescent="0.35">
      <c r="B35">
        <v>0</v>
      </c>
      <c r="C35">
        <v>4279.0645252909399</v>
      </c>
      <c r="D35">
        <v>480</v>
      </c>
      <c r="E35">
        <v>8.914717761022791</v>
      </c>
    </row>
    <row r="36" spans="2:8" x14ac:dyDescent="0.35">
      <c r="B36">
        <v>10</v>
      </c>
      <c r="C36">
        <v>1856.08835360016</v>
      </c>
      <c r="D36">
        <v>240</v>
      </c>
      <c r="E36">
        <v>7.7337014733339995</v>
      </c>
    </row>
    <row r="37" spans="2:8" x14ac:dyDescent="0.35">
      <c r="B37">
        <v>20</v>
      </c>
      <c r="C37">
        <v>1962.89813353146</v>
      </c>
      <c r="D37">
        <v>240</v>
      </c>
      <c r="E37">
        <v>8.1787422230477507</v>
      </c>
    </row>
    <row r="38" spans="2:8" x14ac:dyDescent="0.35">
      <c r="B38">
        <v>30</v>
      </c>
      <c r="C38">
        <v>2772.1330818731699</v>
      </c>
      <c r="D38">
        <v>360</v>
      </c>
      <c r="E38">
        <v>7.7003696718699164</v>
      </c>
    </row>
    <row r="39" spans="2:8" x14ac:dyDescent="0.35">
      <c r="B39">
        <v>40</v>
      </c>
      <c r="C39">
        <v>862.10584738494003</v>
      </c>
      <c r="D39">
        <v>150</v>
      </c>
      <c r="E39">
        <v>5.7473723158996002</v>
      </c>
    </row>
    <row r="40" spans="2:8" x14ac:dyDescent="0.35">
      <c r="B40">
        <v>50</v>
      </c>
      <c r="C40">
        <v>2535.8224596609698</v>
      </c>
      <c r="D40">
        <v>420</v>
      </c>
      <c r="E40">
        <v>6.0376725230023087</v>
      </c>
    </row>
    <row r="41" spans="2:8" x14ac:dyDescent="0.35">
      <c r="B41">
        <v>60</v>
      </c>
      <c r="C41">
        <v>3045.1980656269102</v>
      </c>
      <c r="D41">
        <v>287</v>
      </c>
      <c r="E41">
        <v>10.61044622169655</v>
      </c>
    </row>
    <row r="42" spans="2:8" x14ac:dyDescent="0.35">
      <c r="B42">
        <v>70</v>
      </c>
      <c r="C42">
        <v>3335.0855726365398</v>
      </c>
      <c r="D42">
        <v>260</v>
      </c>
      <c r="E42">
        <v>12.82725220244823</v>
      </c>
    </row>
    <row r="43" spans="2:8" x14ac:dyDescent="0.35">
      <c r="B43">
        <v>80</v>
      </c>
      <c r="C43">
        <v>2610.21373503317</v>
      </c>
      <c r="D43">
        <v>529</v>
      </c>
      <c r="E43">
        <v>4.9342414650910582</v>
      </c>
    </row>
    <row r="45" spans="2:8" x14ac:dyDescent="0.35">
      <c r="B45" s="1" t="s">
        <v>16</v>
      </c>
      <c r="C45" s="1" t="s">
        <v>14</v>
      </c>
      <c r="D45" s="1" t="s">
        <v>15</v>
      </c>
      <c r="E45" s="1" t="s">
        <v>12</v>
      </c>
    </row>
    <row r="46" spans="2:8" x14ac:dyDescent="0.35">
      <c r="B46">
        <v>-90</v>
      </c>
      <c r="C46">
        <v>4677.62602483511</v>
      </c>
      <c r="D46">
        <v>506</v>
      </c>
      <c r="E46">
        <f t="shared" ref="E46:E54" si="8">C46/D46</f>
        <v>9.2443202071840123</v>
      </c>
    </row>
    <row r="47" spans="2:8" x14ac:dyDescent="0.35">
      <c r="B47">
        <v>-70</v>
      </c>
      <c r="C47">
        <v>241.867823164632</v>
      </c>
      <c r="D47">
        <v>64</v>
      </c>
      <c r="E47">
        <f t="shared" si="8"/>
        <v>3.779184736947375</v>
      </c>
    </row>
    <row r="48" spans="2:8" x14ac:dyDescent="0.35">
      <c r="B48">
        <v>-50</v>
      </c>
      <c r="C48">
        <v>318.49617086819001</v>
      </c>
      <c r="D48">
        <v>70</v>
      </c>
      <c r="E48">
        <f t="shared" si="8"/>
        <v>4.5499452981169997</v>
      </c>
    </row>
    <row r="49" spans="1:9" x14ac:dyDescent="0.35">
      <c r="B49">
        <v>-30</v>
      </c>
      <c r="C49">
        <v>194.19737282716801</v>
      </c>
      <c r="D49">
        <v>50</v>
      </c>
      <c r="E49">
        <f t="shared" si="8"/>
        <v>3.88394745654336</v>
      </c>
    </row>
    <row r="50" spans="1:9" x14ac:dyDescent="0.35">
      <c r="B50">
        <v>-10</v>
      </c>
      <c r="C50">
        <v>7826.8417444100096</v>
      </c>
      <c r="D50">
        <v>1140</v>
      </c>
      <c r="E50">
        <f t="shared" si="8"/>
        <v>6.8656506529912367</v>
      </c>
    </row>
    <row r="51" spans="1:9" x14ac:dyDescent="0.35">
      <c r="B51">
        <v>10</v>
      </c>
      <c r="C51">
        <v>206.45494562173701</v>
      </c>
      <c r="D51">
        <v>50</v>
      </c>
      <c r="E51">
        <f t="shared" si="8"/>
        <v>4.1290989124347401</v>
      </c>
    </row>
    <row r="52" spans="1:9" x14ac:dyDescent="0.35">
      <c r="B52">
        <v>30</v>
      </c>
      <c r="C52">
        <v>341.455436349102</v>
      </c>
      <c r="D52">
        <v>70</v>
      </c>
      <c r="E52">
        <f t="shared" si="8"/>
        <v>4.8779348049871718</v>
      </c>
    </row>
    <row r="53" spans="1:9" x14ac:dyDescent="0.35">
      <c r="B53">
        <v>50</v>
      </c>
      <c r="C53">
        <v>396.067906994319</v>
      </c>
      <c r="D53">
        <v>70</v>
      </c>
      <c r="E53">
        <f t="shared" si="8"/>
        <v>5.6581129570617001</v>
      </c>
    </row>
    <row r="54" spans="1:9" x14ac:dyDescent="0.35">
      <c r="B54">
        <v>70</v>
      </c>
      <c r="C54">
        <v>5534.3836274640198</v>
      </c>
      <c r="D54">
        <v>586</v>
      </c>
      <c r="E54">
        <f t="shared" si="8"/>
        <v>9.4443406612013998</v>
      </c>
    </row>
    <row r="56" spans="1:9" x14ac:dyDescent="0.35">
      <c r="B56" s="3" t="s">
        <v>17</v>
      </c>
      <c r="C56" s="3"/>
      <c r="D56" s="3"/>
      <c r="E56" s="3"/>
      <c r="F56" s="3"/>
    </row>
    <row r="57" spans="1:9" x14ac:dyDescent="0.35">
      <c r="A57" t="s">
        <v>0</v>
      </c>
      <c r="B57">
        <v>0.51785714285714202</v>
      </c>
      <c r="C57">
        <v>0.5</v>
      </c>
      <c r="D57">
        <v>0.48214285714285698</v>
      </c>
      <c r="E57">
        <v>0.51785714285714202</v>
      </c>
      <c r="F57">
        <v>0.5</v>
      </c>
      <c r="H57">
        <f>AVERAGE(B57:F57)</f>
        <v>0.50357142857142823</v>
      </c>
      <c r="I57">
        <f>STDEV(B57:F57)</f>
        <v>1.4940357616679575E-2</v>
      </c>
    </row>
    <row r="58" spans="1:9" x14ac:dyDescent="0.35">
      <c r="A58" t="s">
        <v>1</v>
      </c>
      <c r="B58">
        <v>0.32142857142857101</v>
      </c>
      <c r="C58">
        <v>0.30357142857142799</v>
      </c>
      <c r="D58">
        <v>0.26785714285714202</v>
      </c>
      <c r="E58">
        <v>0.33928571428571402</v>
      </c>
      <c r="F58">
        <v>0.26785714285714202</v>
      </c>
      <c r="H58">
        <f t="shared" ref="H58:H76" si="9">AVERAGE(B58:F58)</f>
        <v>0.29999999999999938</v>
      </c>
      <c r="I58">
        <f t="shared" ref="I58:I76" si="10">STDEV(B58:F58)</f>
        <v>3.1943828249997253E-2</v>
      </c>
    </row>
    <row r="59" spans="1:9" x14ac:dyDescent="0.35">
      <c r="A59" t="s">
        <v>2</v>
      </c>
      <c r="B59">
        <v>8.9285714285714204E-2</v>
      </c>
      <c r="C59">
        <v>0.107142857142857</v>
      </c>
      <c r="D59">
        <v>0.125</v>
      </c>
      <c r="E59">
        <v>0.107142857142857</v>
      </c>
      <c r="F59">
        <v>0.107142857142857</v>
      </c>
      <c r="H59">
        <f t="shared" si="9"/>
        <v>0.10714285714285703</v>
      </c>
      <c r="I59">
        <f t="shared" si="10"/>
        <v>1.2626906806902916E-2</v>
      </c>
    </row>
    <row r="60" spans="1:9" x14ac:dyDescent="0.35">
      <c r="A60" t="s">
        <v>3</v>
      </c>
      <c r="B60">
        <v>0.57383966244725704</v>
      </c>
      <c r="C60">
        <v>0.58649789029535804</v>
      </c>
      <c r="D60">
        <v>0.58649789029535804</v>
      </c>
      <c r="E60">
        <v>0.56540084388185596</v>
      </c>
      <c r="F60">
        <v>0.59915611814345904</v>
      </c>
      <c r="H60">
        <f t="shared" si="9"/>
        <v>0.58227848101265756</v>
      </c>
      <c r="I60">
        <f t="shared" si="10"/>
        <v>1.3005092833267742E-2</v>
      </c>
    </row>
    <row r="61" spans="1:9" x14ac:dyDescent="0.35">
      <c r="A61" t="s">
        <v>4</v>
      </c>
      <c r="B61">
        <v>0.53586497890295304</v>
      </c>
      <c r="C61">
        <v>0.50632911392405</v>
      </c>
      <c r="D61">
        <v>0.54008438818565396</v>
      </c>
      <c r="E61">
        <v>0.518987341772151</v>
      </c>
      <c r="F61">
        <v>0.518987341772151</v>
      </c>
      <c r="H61">
        <f t="shared" si="9"/>
        <v>0.52405063291139187</v>
      </c>
      <c r="I61">
        <f t="shared" si="10"/>
        <v>1.3802048298562368E-2</v>
      </c>
    </row>
    <row r="62" spans="1:9" x14ac:dyDescent="0.35">
      <c r="A62" t="s">
        <v>4</v>
      </c>
      <c r="B62">
        <v>0.518987341772151</v>
      </c>
      <c r="C62">
        <v>0.531645569620253</v>
      </c>
      <c r="D62">
        <v>0.50210970464134996</v>
      </c>
      <c r="E62">
        <v>0.52320675105485204</v>
      </c>
      <c r="F62">
        <v>0.52320675105485204</v>
      </c>
      <c r="H62">
        <f t="shared" si="9"/>
        <v>0.51983122362869172</v>
      </c>
      <c r="I62">
        <f t="shared" si="10"/>
        <v>1.0921670131261451E-2</v>
      </c>
    </row>
    <row r="63" spans="1:9" x14ac:dyDescent="0.35">
      <c r="A63" t="s">
        <v>5</v>
      </c>
      <c r="B63">
        <v>0.95</v>
      </c>
      <c r="C63">
        <v>0.97499999999999998</v>
      </c>
      <c r="D63">
        <v>0.92500000000000004</v>
      </c>
      <c r="E63">
        <v>0.85</v>
      </c>
      <c r="F63">
        <v>0.95</v>
      </c>
      <c r="H63">
        <f t="shared" si="9"/>
        <v>0.92999999999999994</v>
      </c>
      <c r="I63">
        <f t="shared" si="10"/>
        <v>4.8088460154178357E-2</v>
      </c>
    </row>
    <row r="64" spans="1:9" x14ac:dyDescent="0.35">
      <c r="A64" t="s">
        <v>6</v>
      </c>
      <c r="B64">
        <v>0.77500000000000002</v>
      </c>
      <c r="C64">
        <v>0.77500000000000002</v>
      </c>
      <c r="D64">
        <v>0.85</v>
      </c>
      <c r="E64">
        <v>0.8</v>
      </c>
      <c r="F64">
        <v>0.875</v>
      </c>
      <c r="H64">
        <f t="shared" si="9"/>
        <v>0.81500000000000006</v>
      </c>
      <c r="I64">
        <f t="shared" si="10"/>
        <v>4.5414755311462357E-2</v>
      </c>
    </row>
    <row r="65" spans="1:9" x14ac:dyDescent="0.35">
      <c r="A65" t="s">
        <v>7</v>
      </c>
      <c r="B65">
        <v>0.77500000000000002</v>
      </c>
      <c r="C65">
        <v>0.77500000000000002</v>
      </c>
      <c r="D65">
        <v>0.75</v>
      </c>
      <c r="E65">
        <v>0.8</v>
      </c>
      <c r="F65">
        <v>0.8</v>
      </c>
      <c r="H65">
        <f t="shared" si="9"/>
        <v>0.77999999999999992</v>
      </c>
      <c r="I65">
        <f t="shared" si="10"/>
        <v>2.0916500663351906E-2</v>
      </c>
    </row>
    <row r="66" spans="1:9" x14ac:dyDescent="0.35">
      <c r="H66">
        <f>AVERAGE(H57:H65)</f>
        <v>0.56243051369633623</v>
      </c>
    </row>
    <row r="67" spans="1:9" x14ac:dyDescent="0.35">
      <c r="B67" s="3" t="s">
        <v>18</v>
      </c>
      <c r="C67" s="3"/>
      <c r="D67" s="3"/>
      <c r="E67" s="3"/>
      <c r="F67" s="3"/>
    </row>
    <row r="68" spans="1:9" x14ac:dyDescent="0.35">
      <c r="A68" t="s">
        <v>0</v>
      </c>
      <c r="B68">
        <v>0.39285714300000002</v>
      </c>
      <c r="C68">
        <v>0.39285714300000002</v>
      </c>
      <c r="D68">
        <v>0.39285714300000002</v>
      </c>
      <c r="E68">
        <v>0.39285714300000002</v>
      </c>
      <c r="F68">
        <v>0.39285714300000002</v>
      </c>
      <c r="H68">
        <f t="shared" si="9"/>
        <v>0.39285714300000002</v>
      </c>
      <c r="I68">
        <f t="shared" si="10"/>
        <v>0</v>
      </c>
    </row>
    <row r="69" spans="1:9" x14ac:dyDescent="0.35">
      <c r="A69" t="s">
        <v>1</v>
      </c>
      <c r="B69">
        <v>0.39285714300000002</v>
      </c>
      <c r="C69">
        <v>0.39285714300000002</v>
      </c>
      <c r="D69">
        <v>0.39285714300000002</v>
      </c>
      <c r="E69">
        <v>0.39285714300000002</v>
      </c>
      <c r="F69">
        <v>0.39285714300000002</v>
      </c>
      <c r="H69">
        <f t="shared" si="9"/>
        <v>0.39285714300000002</v>
      </c>
      <c r="I69">
        <f t="shared" si="10"/>
        <v>0</v>
      </c>
    </row>
    <row r="70" spans="1:9" x14ac:dyDescent="0.35">
      <c r="A70" t="s">
        <v>2</v>
      </c>
      <c r="B70">
        <v>0.39285714300000002</v>
      </c>
      <c r="C70">
        <v>0.39285714300000002</v>
      </c>
      <c r="D70">
        <v>0.39285714300000002</v>
      </c>
      <c r="E70">
        <v>0.39285714300000002</v>
      </c>
      <c r="F70">
        <v>0.39285714300000002</v>
      </c>
      <c r="H70">
        <f t="shared" si="9"/>
        <v>0.39285714300000002</v>
      </c>
      <c r="I70">
        <f t="shared" si="10"/>
        <v>0</v>
      </c>
    </row>
    <row r="71" spans="1:9" x14ac:dyDescent="0.35">
      <c r="A71" t="s">
        <v>3</v>
      </c>
      <c r="B71">
        <v>8.4388190000000002E-3</v>
      </c>
      <c r="C71">
        <v>8.4388190000000002E-3</v>
      </c>
      <c r="D71">
        <v>0</v>
      </c>
      <c r="E71">
        <v>8.4388190000000002E-3</v>
      </c>
      <c r="F71">
        <v>4.2194090000000004E-3</v>
      </c>
      <c r="H71">
        <f t="shared" si="9"/>
        <v>5.9071732E-3</v>
      </c>
      <c r="I71">
        <f t="shared" si="10"/>
        <v>3.7739546426650652E-3</v>
      </c>
    </row>
    <row r="72" spans="1:9" x14ac:dyDescent="0.35">
      <c r="A72" t="s">
        <v>4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9"/>
        <v>0</v>
      </c>
      <c r="I72">
        <f t="shared" si="10"/>
        <v>0</v>
      </c>
    </row>
    <row r="73" spans="1:9" x14ac:dyDescent="0.35">
      <c r="A73" t="s">
        <v>4</v>
      </c>
      <c r="B73">
        <v>3.3755274000000002E-2</v>
      </c>
      <c r="C73">
        <v>3.3755274000000002E-2</v>
      </c>
      <c r="D73">
        <v>3.3755274000000002E-2</v>
      </c>
      <c r="E73">
        <v>3.3755274000000002E-2</v>
      </c>
      <c r="F73">
        <v>3.3755274000000002E-2</v>
      </c>
      <c r="H73">
        <f t="shared" si="9"/>
        <v>3.3755274000000002E-2</v>
      </c>
      <c r="I73">
        <f t="shared" si="10"/>
        <v>0</v>
      </c>
    </row>
    <row r="74" spans="1:9" x14ac:dyDescent="0.35">
      <c r="A74" t="s">
        <v>5</v>
      </c>
      <c r="B74">
        <v>0.3</v>
      </c>
      <c r="C74">
        <v>0.3</v>
      </c>
      <c r="D74">
        <v>0.3</v>
      </c>
      <c r="E74">
        <v>0.3</v>
      </c>
      <c r="F74">
        <v>0.3</v>
      </c>
      <c r="H74">
        <f t="shared" si="9"/>
        <v>0.3</v>
      </c>
      <c r="I74">
        <f t="shared" si="10"/>
        <v>0</v>
      </c>
    </row>
    <row r="75" spans="1:9" x14ac:dyDescent="0.35">
      <c r="A75" t="s">
        <v>6</v>
      </c>
      <c r="B75">
        <v>0.27500000000000002</v>
      </c>
      <c r="C75">
        <v>0.3</v>
      </c>
      <c r="D75">
        <v>0.27500000000000002</v>
      </c>
      <c r="E75">
        <v>0.3</v>
      </c>
      <c r="F75">
        <v>0.27500000000000002</v>
      </c>
      <c r="H75">
        <f t="shared" si="9"/>
        <v>0.28499999999999998</v>
      </c>
      <c r="I75">
        <f t="shared" si="10"/>
        <v>1.3693063937629134E-2</v>
      </c>
    </row>
    <row r="76" spans="1:9" x14ac:dyDescent="0.35">
      <c r="A76" t="s">
        <v>7</v>
      </c>
      <c r="B76">
        <v>0.27500000000000002</v>
      </c>
      <c r="C76">
        <v>0.27500000000000002</v>
      </c>
      <c r="D76">
        <v>0.27500000000000002</v>
      </c>
      <c r="E76">
        <v>0.27500000000000002</v>
      </c>
      <c r="F76">
        <v>0.27500000000000002</v>
      </c>
      <c r="H76">
        <f t="shared" si="9"/>
        <v>0.27500000000000002</v>
      </c>
      <c r="I76">
        <f t="shared" si="10"/>
        <v>0</v>
      </c>
    </row>
    <row r="77" spans="1:9" x14ac:dyDescent="0.35">
      <c r="H77">
        <f>AVERAGE(H68:H76)</f>
        <v>0.23091487513333334</v>
      </c>
    </row>
  </sheetData>
  <mergeCells count="5">
    <mergeCell ref="B1:F1"/>
    <mergeCell ref="B12:F12"/>
    <mergeCell ref="B23:F23"/>
    <mergeCell ref="B56:F56"/>
    <mergeCell ref="B67:F6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FADF-FD9E-4304-A017-F67D6DB52E1F}">
  <dimension ref="A1:O77"/>
  <sheetViews>
    <sheetView topLeftCell="A19" zoomScale="55" zoomScaleNormal="55" workbookViewId="0">
      <selection activeCell="A24" sqref="A24:A32"/>
    </sheetView>
  </sheetViews>
  <sheetFormatPr defaultRowHeight="14.5" x14ac:dyDescent="0.35"/>
  <cols>
    <col min="1" max="1" width="21.81640625" customWidth="1"/>
  </cols>
  <sheetData>
    <row r="1" spans="1:15" x14ac:dyDescent="0.35">
      <c r="B1" s="3" t="s">
        <v>11</v>
      </c>
      <c r="C1" s="3"/>
      <c r="D1" s="3"/>
      <c r="E1" s="3"/>
      <c r="F1" s="3"/>
      <c r="N1" t="s">
        <v>8</v>
      </c>
      <c r="O1" t="s">
        <v>9</v>
      </c>
    </row>
    <row r="2" spans="1:15" x14ac:dyDescent="0.35">
      <c r="A2" t="s">
        <v>19</v>
      </c>
      <c r="B2">
        <v>2591.6654990000002</v>
      </c>
      <c r="C2">
        <v>2594.9149349999998</v>
      </c>
      <c r="D2">
        <v>2631.7927060000002</v>
      </c>
      <c r="E2">
        <v>2581.856585</v>
      </c>
      <c r="F2">
        <v>2632.878314</v>
      </c>
      <c r="H2">
        <f>B2/10000</f>
        <v>0.25916654990000004</v>
      </c>
      <c r="I2">
        <f t="shared" ref="I2:L10" si="0">C2/10000</f>
        <v>0.2594914935</v>
      </c>
      <c r="J2">
        <f t="shared" si="0"/>
        <v>0.26317927060000001</v>
      </c>
      <c r="K2">
        <f t="shared" si="0"/>
        <v>0.25818565850000003</v>
      </c>
      <c r="L2">
        <f t="shared" si="0"/>
        <v>0.26328783140000001</v>
      </c>
      <c r="N2">
        <f>AVERAGE(H2:L2)</f>
        <v>0.26066216078000004</v>
      </c>
      <c r="O2">
        <f>STDEV(H2:L2)</f>
        <v>2.3963704522857909E-3</v>
      </c>
    </row>
    <row r="3" spans="1:15" x14ac:dyDescent="0.35">
      <c r="A3" t="s">
        <v>20</v>
      </c>
      <c r="B3">
        <v>2740.483338</v>
      </c>
      <c r="C3">
        <v>2738.2785260000001</v>
      </c>
      <c r="D3">
        <v>2741.534294</v>
      </c>
      <c r="E3">
        <v>2708.7288229999999</v>
      </c>
      <c r="F3">
        <v>2718.3066250000002</v>
      </c>
      <c r="H3">
        <f t="shared" ref="H3:H10" si="1">B3/10000</f>
        <v>0.27404833379999999</v>
      </c>
      <c r="I3">
        <f t="shared" si="0"/>
        <v>0.27382785260000003</v>
      </c>
      <c r="J3">
        <f t="shared" si="0"/>
        <v>0.27415342939999998</v>
      </c>
      <c r="K3">
        <f t="shared" si="0"/>
        <v>0.27087288230000001</v>
      </c>
      <c r="L3">
        <f t="shared" si="0"/>
        <v>0.27183066250000004</v>
      </c>
      <c r="N3">
        <f t="shared" ref="N3:N10" si="2">AVERAGE(H3:L3)</f>
        <v>0.27294663211999998</v>
      </c>
      <c r="O3">
        <f t="shared" ref="O3:O10" si="3">STDEV(H3:L3)</f>
        <v>1.4993733949399074E-3</v>
      </c>
    </row>
    <row r="4" spans="1:15" x14ac:dyDescent="0.35">
      <c r="A4" t="s">
        <v>21</v>
      </c>
      <c r="B4">
        <v>2483.9250299999999</v>
      </c>
      <c r="C4">
        <v>2459.585411</v>
      </c>
      <c r="D4">
        <v>2469.1315079999999</v>
      </c>
      <c r="E4">
        <v>2474.9403149999998</v>
      </c>
      <c r="F4">
        <v>2456.2889789999999</v>
      </c>
      <c r="H4">
        <f t="shared" si="1"/>
        <v>0.24839250299999999</v>
      </c>
      <c r="I4">
        <f t="shared" si="0"/>
        <v>0.24595854110000001</v>
      </c>
      <c r="J4">
        <f t="shared" si="0"/>
        <v>0.24691315079999998</v>
      </c>
      <c r="K4">
        <f t="shared" si="0"/>
        <v>0.24749403149999999</v>
      </c>
      <c r="L4">
        <f t="shared" si="0"/>
        <v>0.2456288979</v>
      </c>
      <c r="N4">
        <f t="shared" si="2"/>
        <v>0.24687742486</v>
      </c>
      <c r="O4">
        <f t="shared" si="3"/>
        <v>1.1269548344793291E-3</v>
      </c>
    </row>
    <row r="5" spans="1:15" x14ac:dyDescent="0.35">
      <c r="A5" t="s">
        <v>22</v>
      </c>
      <c r="B5">
        <v>4924.1458789999997</v>
      </c>
      <c r="C5">
        <v>4979.4861129999999</v>
      </c>
      <c r="D5">
        <v>4922.1412360000004</v>
      </c>
      <c r="E5">
        <v>4973.1761690000003</v>
      </c>
      <c r="F5">
        <v>4968.671722</v>
      </c>
      <c r="H5">
        <f t="shared" si="1"/>
        <v>0.49241458789999998</v>
      </c>
      <c r="I5">
        <f t="shared" si="0"/>
        <v>0.49794861130000001</v>
      </c>
      <c r="J5">
        <f t="shared" si="0"/>
        <v>0.49221412360000005</v>
      </c>
      <c r="K5">
        <f t="shared" si="0"/>
        <v>0.49731761690000004</v>
      </c>
      <c r="L5">
        <f t="shared" si="0"/>
        <v>0.49686717219999998</v>
      </c>
      <c r="N5">
        <f t="shared" si="2"/>
        <v>0.49535242238000005</v>
      </c>
      <c r="O5">
        <f t="shared" si="3"/>
        <v>2.8007340150121868E-3</v>
      </c>
    </row>
    <row r="6" spans="1:15" x14ac:dyDescent="0.35">
      <c r="A6" t="s">
        <v>23</v>
      </c>
      <c r="B6">
        <v>4855.0951869999999</v>
      </c>
      <c r="C6">
        <v>4880.4464289999996</v>
      </c>
      <c r="D6">
        <v>4983.227594</v>
      </c>
      <c r="E6">
        <v>4986.8202629999996</v>
      </c>
      <c r="F6">
        <v>4919.4549450000004</v>
      </c>
      <c r="H6">
        <f t="shared" si="1"/>
        <v>0.48550951869999998</v>
      </c>
      <c r="I6">
        <f t="shared" si="0"/>
        <v>0.48804464289999994</v>
      </c>
      <c r="J6">
        <f t="shared" si="0"/>
        <v>0.49832275939999998</v>
      </c>
      <c r="K6">
        <f t="shared" si="0"/>
        <v>0.49868202629999997</v>
      </c>
      <c r="L6">
        <f t="shared" si="0"/>
        <v>0.49194549450000002</v>
      </c>
      <c r="N6">
        <f t="shared" si="2"/>
        <v>0.49250088835999994</v>
      </c>
      <c r="O6">
        <f t="shared" si="3"/>
        <v>5.9402542938405264E-3</v>
      </c>
    </row>
    <row r="7" spans="1:15" x14ac:dyDescent="0.35">
      <c r="A7" t="s">
        <v>24</v>
      </c>
      <c r="B7">
        <v>4479.7064529999998</v>
      </c>
      <c r="C7">
        <v>4489.1597570000004</v>
      </c>
      <c r="D7">
        <v>4487.7277969999996</v>
      </c>
      <c r="E7">
        <v>4496.5745420000003</v>
      </c>
      <c r="F7">
        <v>4491.4339200000004</v>
      </c>
      <c r="H7">
        <f t="shared" si="1"/>
        <v>0.44797064529999997</v>
      </c>
      <c r="I7">
        <f t="shared" si="0"/>
        <v>0.44891597570000003</v>
      </c>
      <c r="J7">
        <f t="shared" si="0"/>
        <v>0.44877277969999996</v>
      </c>
      <c r="K7">
        <f t="shared" si="0"/>
        <v>0.44965745420000003</v>
      </c>
      <c r="L7">
        <f t="shared" si="0"/>
        <v>0.44914339200000003</v>
      </c>
      <c r="N7">
        <f t="shared" si="2"/>
        <v>0.44889204937999994</v>
      </c>
      <c r="O7">
        <f t="shared" si="3"/>
        <v>6.149798482683221E-4</v>
      </c>
    </row>
    <row r="8" spans="1:15" x14ac:dyDescent="0.35">
      <c r="A8" t="s">
        <v>25</v>
      </c>
      <c r="B8">
        <v>2384.625153</v>
      </c>
      <c r="C8">
        <v>2402.9135200000001</v>
      </c>
      <c r="D8">
        <v>2419.0656180000001</v>
      </c>
      <c r="E8">
        <v>2383.7054229999999</v>
      </c>
      <c r="F8">
        <v>2389.289045</v>
      </c>
      <c r="H8">
        <f t="shared" si="1"/>
        <v>0.23846251529999998</v>
      </c>
      <c r="I8">
        <f t="shared" si="0"/>
        <v>0.24029135200000001</v>
      </c>
      <c r="J8">
        <f t="shared" si="0"/>
        <v>0.2419065618</v>
      </c>
      <c r="K8">
        <f t="shared" si="0"/>
        <v>0.23837054229999999</v>
      </c>
      <c r="L8">
        <f t="shared" si="0"/>
        <v>0.23892890450000001</v>
      </c>
      <c r="N8">
        <f t="shared" si="2"/>
        <v>0.23959197518000003</v>
      </c>
      <c r="O8">
        <f t="shared" si="3"/>
        <v>1.504466665083244E-3</v>
      </c>
    </row>
    <row r="9" spans="1:15" x14ac:dyDescent="0.35">
      <c r="A9" t="s">
        <v>27</v>
      </c>
      <c r="B9">
        <v>2318.9598860000001</v>
      </c>
      <c r="C9">
        <v>2287.1277620000001</v>
      </c>
      <c r="D9">
        <v>2299.744017</v>
      </c>
      <c r="E9">
        <v>2327.4696520000002</v>
      </c>
      <c r="F9">
        <v>2286.4915339999998</v>
      </c>
      <c r="H9">
        <f t="shared" si="1"/>
        <v>0.23189598860000002</v>
      </c>
      <c r="I9">
        <f t="shared" si="0"/>
        <v>0.2287127762</v>
      </c>
      <c r="J9">
        <f t="shared" si="0"/>
        <v>0.2299744017</v>
      </c>
      <c r="K9">
        <f t="shared" si="0"/>
        <v>0.23274696520000002</v>
      </c>
      <c r="L9">
        <f t="shared" si="0"/>
        <v>0.22864915339999997</v>
      </c>
      <c r="N9">
        <f t="shared" si="2"/>
        <v>0.23039585701999998</v>
      </c>
      <c r="O9">
        <f t="shared" si="3"/>
        <v>1.8600714771821096E-3</v>
      </c>
    </row>
    <row r="10" spans="1:15" x14ac:dyDescent="0.35">
      <c r="A10" t="s">
        <v>26</v>
      </c>
      <c r="B10">
        <v>2323.5282649999999</v>
      </c>
      <c r="C10">
        <v>2287.8309479999998</v>
      </c>
      <c r="D10">
        <v>2315.3280380000001</v>
      </c>
      <c r="E10">
        <v>2334.869475</v>
      </c>
      <c r="F10">
        <v>2349.5920169999999</v>
      </c>
      <c r="H10">
        <f t="shared" si="1"/>
        <v>0.2323528265</v>
      </c>
      <c r="I10">
        <f t="shared" si="0"/>
        <v>0.22878309479999998</v>
      </c>
      <c r="J10">
        <f t="shared" si="0"/>
        <v>0.23153280380000002</v>
      </c>
      <c r="K10">
        <f t="shared" si="0"/>
        <v>0.23348694749999999</v>
      </c>
      <c r="L10">
        <f t="shared" si="0"/>
        <v>0.23495920169999998</v>
      </c>
      <c r="N10">
        <f t="shared" si="2"/>
        <v>0.23222297485999999</v>
      </c>
      <c r="O10">
        <f t="shared" si="3"/>
        <v>2.3135760481483407E-3</v>
      </c>
    </row>
    <row r="11" spans="1:15" x14ac:dyDescent="0.35">
      <c r="N11">
        <f>AVERAGE(N2:N10)</f>
        <v>0.32438248721555557</v>
      </c>
    </row>
    <row r="12" spans="1:15" x14ac:dyDescent="0.35">
      <c r="B12" s="3" t="s">
        <v>12</v>
      </c>
      <c r="C12" s="3"/>
      <c r="D12" s="3"/>
      <c r="E12" s="3"/>
      <c r="F12" s="3"/>
      <c r="H12" t="s">
        <v>8</v>
      </c>
      <c r="I12" t="s">
        <v>9</v>
      </c>
    </row>
    <row r="13" spans="1:15" x14ac:dyDescent="0.35">
      <c r="A13" t="s">
        <v>19</v>
      </c>
      <c r="B13">
        <v>9.2792007539999997</v>
      </c>
      <c r="C13">
        <v>9.1523704240000008</v>
      </c>
      <c r="D13">
        <v>9.0106826089999998</v>
      </c>
      <c r="E13">
        <v>8.9943512119999998</v>
      </c>
      <c r="F13">
        <v>8.9591445840000006</v>
      </c>
      <c r="H13">
        <f t="shared" ref="H13:H32" si="4">AVERAGE(B13:F13)</f>
        <v>9.0791499165999987</v>
      </c>
      <c r="I13">
        <f t="shared" ref="I13:I32" si="5">STDEV(B13:F13)</f>
        <v>0.1338482840874532</v>
      </c>
    </row>
    <row r="14" spans="1:15" x14ac:dyDescent="0.35">
      <c r="A14" t="s">
        <v>20</v>
      </c>
      <c r="B14">
        <v>11.3411121</v>
      </c>
      <c r="C14">
        <v>11.39697423</v>
      </c>
      <c r="D14">
        <v>11.388989520000001</v>
      </c>
      <c r="E14">
        <v>11.38945309</v>
      </c>
      <c r="F14">
        <v>11.496943509999999</v>
      </c>
      <c r="H14">
        <f t="shared" si="4"/>
        <v>11.40269449</v>
      </c>
      <c r="I14">
        <f t="shared" si="5"/>
        <v>5.7164566779170263E-2</v>
      </c>
    </row>
    <row r="15" spans="1:15" x14ac:dyDescent="0.35">
      <c r="A15" t="s">
        <v>21</v>
      </c>
    </row>
    <row r="16" spans="1:15" x14ac:dyDescent="0.35">
      <c r="A16" t="s">
        <v>22</v>
      </c>
      <c r="B16">
        <v>9.823604327</v>
      </c>
      <c r="C16">
        <v>9.7177439979999996</v>
      </c>
      <c r="D16">
        <v>9.8336993629999991</v>
      </c>
      <c r="E16">
        <v>9.7504312330000005</v>
      </c>
      <c r="F16">
        <v>9.8396201849999994</v>
      </c>
      <c r="H16">
        <f t="shared" si="4"/>
        <v>9.7930198212000015</v>
      </c>
      <c r="I16">
        <f t="shared" si="5"/>
        <v>5.5321940551844487E-2</v>
      </c>
    </row>
    <row r="17" spans="1:9" x14ac:dyDescent="0.35">
      <c r="A17" t="s">
        <v>23</v>
      </c>
      <c r="B17">
        <v>10.59192022</v>
      </c>
      <c r="C17">
        <v>10.50345656</v>
      </c>
      <c r="D17">
        <v>10.277350719999999</v>
      </c>
      <c r="E17">
        <v>10.22640123</v>
      </c>
      <c r="F17">
        <v>10.615238679999999</v>
      </c>
      <c r="H17">
        <f t="shared" si="4"/>
        <v>10.442873482</v>
      </c>
      <c r="I17">
        <f t="shared" si="5"/>
        <v>0.18017562373697638</v>
      </c>
    </row>
    <row r="18" spans="1:9" x14ac:dyDescent="0.35">
      <c r="A18" t="s">
        <v>24</v>
      </c>
    </row>
    <row r="19" spans="1:9" x14ac:dyDescent="0.35">
      <c r="A19" t="s">
        <v>25</v>
      </c>
      <c r="B19">
        <v>4.6223066179999996</v>
      </c>
      <c r="C19">
        <v>4.6711767420000001</v>
      </c>
      <c r="D19">
        <v>4.5680782689999999</v>
      </c>
      <c r="E19">
        <v>4.4844930879999998</v>
      </c>
      <c r="F19">
        <v>4.5618809459999996</v>
      </c>
      <c r="H19">
        <f t="shared" si="4"/>
        <v>4.5815871326000002</v>
      </c>
      <c r="I19">
        <f t="shared" si="5"/>
        <v>7.0147079922384586E-2</v>
      </c>
    </row>
    <row r="20" spans="1:9" x14ac:dyDescent="0.35">
      <c r="A20" t="s">
        <v>27</v>
      </c>
      <c r="B20">
        <v>6.6359709059999998</v>
      </c>
      <c r="C20">
        <v>6.5649272940000003</v>
      </c>
      <c r="D20">
        <v>6.4899042539999998</v>
      </c>
      <c r="E20">
        <v>6.457733052</v>
      </c>
      <c r="F20">
        <v>6.6503909810000001</v>
      </c>
      <c r="H20">
        <f t="shared" si="4"/>
        <v>6.5597852974000004</v>
      </c>
      <c r="I20">
        <f t="shared" si="5"/>
        <v>8.564183849799209E-2</v>
      </c>
    </row>
    <row r="21" spans="1:9" x14ac:dyDescent="0.35">
      <c r="A21" t="s">
        <v>26</v>
      </c>
      <c r="H21">
        <f>AVERAGE(H13,H14,H16,H17,H19,H20)</f>
        <v>8.6431850232999992</v>
      </c>
    </row>
    <row r="23" spans="1:9" x14ac:dyDescent="0.35">
      <c r="B23" s="3" t="s">
        <v>13</v>
      </c>
      <c r="C23" s="3"/>
      <c r="D23" s="3"/>
      <c r="E23" s="3"/>
      <c r="F23" s="3"/>
    </row>
    <row r="24" spans="1:9" x14ac:dyDescent="0.35">
      <c r="A24" t="s">
        <v>19</v>
      </c>
      <c r="B24">
        <v>0.30420790599999997</v>
      </c>
      <c r="C24">
        <v>0.30189950100000001</v>
      </c>
      <c r="D24">
        <v>0.30046287900000002</v>
      </c>
      <c r="E24">
        <v>0.30103238500000001</v>
      </c>
      <c r="F24">
        <v>0.302287056</v>
      </c>
      <c r="H24">
        <f t="shared" si="4"/>
        <v>0.3019779454</v>
      </c>
      <c r="I24">
        <f t="shared" si="5"/>
        <v>1.4373532821589999E-3</v>
      </c>
    </row>
    <row r="25" spans="1:9" x14ac:dyDescent="0.35">
      <c r="A25" t="s">
        <v>20</v>
      </c>
      <c r="B25">
        <v>0.202243491</v>
      </c>
      <c r="C25">
        <v>0.20200285200000001</v>
      </c>
      <c r="D25">
        <v>0.202651575</v>
      </c>
      <c r="E25">
        <v>0.20116189100000001</v>
      </c>
      <c r="F25">
        <v>0.201067734</v>
      </c>
      <c r="H25">
        <f t="shared" si="4"/>
        <v>0.20182550859999998</v>
      </c>
      <c r="I25">
        <f t="shared" si="5"/>
        <v>6.8977466046477693E-4</v>
      </c>
    </row>
    <row r="26" spans="1:9" x14ac:dyDescent="0.35">
      <c r="A26" t="s">
        <v>21</v>
      </c>
      <c r="B26">
        <v>7.0005486000000006E-2</v>
      </c>
      <c r="C26">
        <v>7.0863748000000004E-2</v>
      </c>
      <c r="D26">
        <v>6.9704605000000003E-2</v>
      </c>
      <c r="E26">
        <v>6.9926655000000004E-2</v>
      </c>
      <c r="F26">
        <v>6.9466699000000007E-2</v>
      </c>
      <c r="H26">
        <f t="shared" si="4"/>
        <v>6.9993438599999999E-2</v>
      </c>
      <c r="I26">
        <f t="shared" si="5"/>
        <v>5.2984032866071969E-4</v>
      </c>
    </row>
    <row r="27" spans="1:9" x14ac:dyDescent="0.35">
      <c r="A27" t="s">
        <v>22</v>
      </c>
      <c r="B27">
        <v>1.9716587000000001E-2</v>
      </c>
      <c r="C27">
        <v>1.9891313000000001E-2</v>
      </c>
      <c r="D27">
        <v>1.9603995999999999E-2</v>
      </c>
      <c r="E27">
        <v>1.9431074E-2</v>
      </c>
      <c r="F27">
        <v>1.9844038000000001E-2</v>
      </c>
      <c r="H27">
        <f t="shared" si="4"/>
        <v>1.9697401600000004E-2</v>
      </c>
      <c r="I27">
        <f t="shared" si="5"/>
        <v>1.8649862000910436E-4</v>
      </c>
    </row>
    <row r="28" spans="1:9" x14ac:dyDescent="0.35">
      <c r="A28" t="s">
        <v>23</v>
      </c>
      <c r="B28">
        <v>5.4976784000000001E-2</v>
      </c>
      <c r="C28">
        <v>5.3549237999999999E-2</v>
      </c>
      <c r="D28">
        <v>5.3359051999999997E-2</v>
      </c>
      <c r="E28">
        <v>5.3474809999999998E-2</v>
      </c>
      <c r="F28">
        <v>5.3326523000000001E-2</v>
      </c>
      <c r="H28">
        <f t="shared" si="4"/>
        <v>5.3737281400000003E-2</v>
      </c>
      <c r="I28">
        <f t="shared" si="5"/>
        <v>6.9864121580808652E-4</v>
      </c>
    </row>
    <row r="29" spans="1:9" x14ac:dyDescent="0.35">
      <c r="A29" t="s">
        <v>24</v>
      </c>
      <c r="B29">
        <v>5.1947617000000001E-2</v>
      </c>
      <c r="C29">
        <v>5.2864697000000002E-2</v>
      </c>
      <c r="D29">
        <v>5.2333800999999999E-2</v>
      </c>
      <c r="E29">
        <v>5.2524249000000002E-2</v>
      </c>
      <c r="F29">
        <v>5.2963224000000003E-2</v>
      </c>
      <c r="H29">
        <f t="shared" si="4"/>
        <v>5.2526717600000009E-2</v>
      </c>
      <c r="I29">
        <f t="shared" si="5"/>
        <v>4.115058704098894E-4</v>
      </c>
    </row>
    <row r="30" spans="1:9" x14ac:dyDescent="0.35">
      <c r="A30" t="s">
        <v>25</v>
      </c>
      <c r="B30">
        <v>5.6309508000000001E-2</v>
      </c>
      <c r="C30">
        <v>5.8664218999999997E-2</v>
      </c>
      <c r="D30">
        <v>5.6055088000000003E-2</v>
      </c>
      <c r="E30">
        <v>5.6297359999999998E-2</v>
      </c>
      <c r="F30">
        <v>6.0019717E-2</v>
      </c>
      <c r="H30">
        <f t="shared" si="4"/>
        <v>5.7469178400000001E-2</v>
      </c>
      <c r="I30">
        <f t="shared" si="5"/>
        <v>1.7784132424949204E-3</v>
      </c>
    </row>
    <row r="31" spans="1:9" x14ac:dyDescent="0.35">
      <c r="A31" t="s">
        <v>27</v>
      </c>
      <c r="B31">
        <v>5.9258579999999998E-2</v>
      </c>
      <c r="C31">
        <v>5.9694213000000003E-2</v>
      </c>
      <c r="D31">
        <v>5.6298102000000003E-2</v>
      </c>
      <c r="E31">
        <v>5.8184508000000003E-2</v>
      </c>
      <c r="F31">
        <v>5.4977910999999997E-2</v>
      </c>
      <c r="H31">
        <f t="shared" si="4"/>
        <v>5.7682662800000006E-2</v>
      </c>
      <c r="I31">
        <f t="shared" si="5"/>
        <v>2.0008990942598039E-3</v>
      </c>
    </row>
    <row r="32" spans="1:9" x14ac:dyDescent="0.35">
      <c r="A32" t="s">
        <v>26</v>
      </c>
      <c r="B32">
        <v>7.0130416000000001E-2</v>
      </c>
      <c r="C32">
        <v>7.4604000000000004E-2</v>
      </c>
      <c r="D32">
        <v>7.2889579999999995E-2</v>
      </c>
      <c r="E32">
        <v>7.2922661E-2</v>
      </c>
      <c r="F32">
        <v>7.5097080999999996E-2</v>
      </c>
      <c r="H32">
        <f t="shared" si="4"/>
        <v>7.3128747600000002E-2</v>
      </c>
      <c r="I32">
        <f t="shared" si="5"/>
        <v>1.9455314973297908E-3</v>
      </c>
    </row>
    <row r="33" spans="2:8" x14ac:dyDescent="0.35">
      <c r="H33">
        <f>AVERAGE(H24:H32)</f>
        <v>9.8670986888888895E-2</v>
      </c>
    </row>
    <row r="34" spans="2:8" x14ac:dyDescent="0.35">
      <c r="B34" s="1" t="s">
        <v>10</v>
      </c>
      <c r="C34" s="1" t="s">
        <v>14</v>
      </c>
      <c r="D34" s="1" t="s">
        <v>15</v>
      </c>
      <c r="E34" s="1" t="s">
        <v>12</v>
      </c>
    </row>
    <row r="35" spans="2:8" x14ac:dyDescent="0.35">
      <c r="B35">
        <v>0</v>
      </c>
      <c r="C35">
        <v>23596.669300000001</v>
      </c>
      <c r="D35">
        <v>2258</v>
      </c>
      <c r="E35">
        <f>C35/D35</f>
        <v>10.450252125775023</v>
      </c>
    </row>
    <row r="36" spans="2:8" x14ac:dyDescent="0.35">
      <c r="B36">
        <v>10</v>
      </c>
      <c r="C36">
        <v>3070.3047900000001</v>
      </c>
      <c r="D36">
        <v>160</v>
      </c>
      <c r="E36">
        <f t="shared" ref="E36:E43" si="6">C36/D36</f>
        <v>19.189404937500001</v>
      </c>
    </row>
    <row r="37" spans="2:8" x14ac:dyDescent="0.35">
      <c r="B37">
        <v>20</v>
      </c>
      <c r="C37">
        <v>7312.9127109999999</v>
      </c>
      <c r="D37">
        <v>400</v>
      </c>
      <c r="E37">
        <f t="shared" si="6"/>
        <v>18.2822817775</v>
      </c>
    </row>
    <row r="38" spans="2:8" x14ac:dyDescent="0.35">
      <c r="B38">
        <v>30</v>
      </c>
      <c r="C38">
        <v>5230.1621789999999</v>
      </c>
      <c r="D38">
        <v>480</v>
      </c>
      <c r="E38">
        <f t="shared" si="6"/>
        <v>10.896171206249999</v>
      </c>
    </row>
    <row r="39" spans="2:8" x14ac:dyDescent="0.35">
      <c r="B39">
        <v>40</v>
      </c>
      <c r="C39">
        <v>17082.730650000001</v>
      </c>
      <c r="D39">
        <v>3007</v>
      </c>
      <c r="E39">
        <f t="shared" si="6"/>
        <v>5.6809879115397415</v>
      </c>
    </row>
    <row r="40" spans="2:8" x14ac:dyDescent="0.35">
      <c r="B40">
        <v>50</v>
      </c>
      <c r="C40">
        <v>5260.7761989999999</v>
      </c>
      <c r="D40">
        <v>656</v>
      </c>
      <c r="E40">
        <f t="shared" si="6"/>
        <v>8.0194759131097566</v>
      </c>
    </row>
    <row r="41" spans="2:8" x14ac:dyDescent="0.35">
      <c r="B41">
        <v>60</v>
      </c>
      <c r="C41">
        <v>5050.8444399999998</v>
      </c>
      <c r="D41">
        <v>525</v>
      </c>
      <c r="E41">
        <f t="shared" si="6"/>
        <v>9.6206560761904765</v>
      </c>
    </row>
    <row r="42" spans="2:8" x14ac:dyDescent="0.35">
      <c r="B42">
        <v>70</v>
      </c>
      <c r="C42">
        <v>7794.565689</v>
      </c>
      <c r="D42">
        <v>800</v>
      </c>
      <c r="E42">
        <f t="shared" si="6"/>
        <v>9.7432071112499994</v>
      </c>
    </row>
    <row r="43" spans="2:8" x14ac:dyDescent="0.35">
      <c r="B43">
        <v>80</v>
      </c>
      <c r="C43">
        <v>4976.9993160000004</v>
      </c>
      <c r="D43">
        <v>671</v>
      </c>
      <c r="E43">
        <f t="shared" si="6"/>
        <v>7.4172866110283167</v>
      </c>
    </row>
    <row r="45" spans="2:8" x14ac:dyDescent="0.35">
      <c r="B45" s="1" t="s">
        <v>16</v>
      </c>
      <c r="C45" s="1" t="s">
        <v>14</v>
      </c>
      <c r="D45" s="1" t="s">
        <v>15</v>
      </c>
      <c r="E45" s="1" t="s">
        <v>12</v>
      </c>
    </row>
    <row r="46" spans="2:8" x14ac:dyDescent="0.35">
      <c r="B46">
        <v>-90</v>
      </c>
      <c r="C46">
        <v>5311.8124354220099</v>
      </c>
      <c r="D46">
        <v>554</v>
      </c>
      <c r="E46">
        <f>C46/D46</f>
        <v>9.5881090892094036</v>
      </c>
    </row>
    <row r="47" spans="2:8" x14ac:dyDescent="0.35">
      <c r="B47">
        <v>-70</v>
      </c>
      <c r="C47">
        <v>3265.8621071797802</v>
      </c>
      <c r="D47">
        <v>494</v>
      </c>
      <c r="E47">
        <f t="shared" ref="E47:E54" si="7">C47/D47</f>
        <v>6.6110568971250609</v>
      </c>
    </row>
    <row r="48" spans="2:8" x14ac:dyDescent="0.35">
      <c r="B48">
        <v>-50</v>
      </c>
      <c r="C48">
        <v>3843.0020638106398</v>
      </c>
      <c r="D48">
        <v>508</v>
      </c>
      <c r="E48">
        <f t="shared" si="7"/>
        <v>7.56496469254063</v>
      </c>
    </row>
    <row r="49" spans="1:9" x14ac:dyDescent="0.35">
      <c r="B49">
        <v>-30</v>
      </c>
      <c r="C49">
        <v>3645.6929277969198</v>
      </c>
      <c r="D49">
        <v>463</v>
      </c>
      <c r="E49">
        <f t="shared" si="7"/>
        <v>7.8740667986974513</v>
      </c>
    </row>
    <row r="50" spans="1:9" x14ac:dyDescent="0.35">
      <c r="B50">
        <v>-10</v>
      </c>
      <c r="C50">
        <v>19987.214333035001</v>
      </c>
      <c r="D50">
        <v>3056</v>
      </c>
      <c r="E50">
        <f t="shared" si="7"/>
        <v>6.540318826254909</v>
      </c>
    </row>
    <row r="51" spans="1:9" x14ac:dyDescent="0.35">
      <c r="B51">
        <v>10</v>
      </c>
      <c r="C51">
        <v>5583.8891227135</v>
      </c>
      <c r="D51">
        <v>421</v>
      </c>
      <c r="E51">
        <f t="shared" si="7"/>
        <v>13.263394590768408</v>
      </c>
    </row>
    <row r="52" spans="1:9" x14ac:dyDescent="0.35">
      <c r="B52">
        <v>30</v>
      </c>
      <c r="C52">
        <v>5010.5228733746399</v>
      </c>
      <c r="D52">
        <v>433</v>
      </c>
      <c r="E52">
        <f t="shared" si="7"/>
        <v>11.571646358832886</v>
      </c>
    </row>
    <row r="53" spans="1:9" x14ac:dyDescent="0.35">
      <c r="B53">
        <v>50</v>
      </c>
      <c r="C53">
        <v>4948.9416043931597</v>
      </c>
      <c r="D53">
        <v>411</v>
      </c>
      <c r="E53">
        <f t="shared" si="7"/>
        <v>12.041220448645158</v>
      </c>
    </row>
    <row r="54" spans="1:9" x14ac:dyDescent="0.35">
      <c r="B54">
        <v>70</v>
      </c>
      <c r="C54">
        <v>5081.1420104869403</v>
      </c>
      <c r="D54">
        <v>399</v>
      </c>
      <c r="E54">
        <f t="shared" si="7"/>
        <v>12.734691755606367</v>
      </c>
    </row>
    <row r="56" spans="1:9" x14ac:dyDescent="0.35">
      <c r="B56" s="3" t="s">
        <v>17</v>
      </c>
      <c r="C56" s="3"/>
      <c r="D56" s="3"/>
      <c r="E56" s="3"/>
      <c r="F56" s="3"/>
    </row>
    <row r="57" spans="1:9" x14ac:dyDescent="0.35">
      <c r="A57" t="s">
        <v>19</v>
      </c>
      <c r="B57">
        <v>0.406311637</v>
      </c>
      <c r="C57">
        <v>0.406311637</v>
      </c>
      <c r="D57">
        <v>0.406311637</v>
      </c>
      <c r="E57">
        <v>0.392504931</v>
      </c>
      <c r="F57">
        <v>0.41025641000000002</v>
      </c>
      <c r="H57">
        <f>AVERAGE(B57:F57)</f>
        <v>0.40433925039999996</v>
      </c>
      <c r="I57">
        <f>STDEV(B57:F57)</f>
        <v>6.8325474768322573E-3</v>
      </c>
    </row>
    <row r="58" spans="1:9" x14ac:dyDescent="0.35">
      <c r="A58" t="s">
        <v>20</v>
      </c>
      <c r="B58">
        <v>0.364891519</v>
      </c>
      <c r="C58">
        <v>0.378698225</v>
      </c>
      <c r="D58">
        <v>0.378698225</v>
      </c>
      <c r="E58">
        <v>0.37080867899999997</v>
      </c>
      <c r="F58">
        <v>0.364891519</v>
      </c>
      <c r="H58">
        <f t="shared" ref="H58:H76" si="8">AVERAGE(B58:F58)</f>
        <v>0.37159763340000002</v>
      </c>
      <c r="I58">
        <f t="shared" ref="I58:I76" si="9">STDEV(B58:F58)</f>
        <v>6.9174271206322675E-3</v>
      </c>
    </row>
    <row r="59" spans="1:9" x14ac:dyDescent="0.35">
      <c r="A59" t="s">
        <v>21</v>
      </c>
      <c r="B59">
        <v>0.256410256</v>
      </c>
      <c r="C59">
        <v>0.24260355</v>
      </c>
      <c r="D59">
        <v>0.250493097</v>
      </c>
      <c r="E59">
        <v>0.24457593699999999</v>
      </c>
      <c r="F59">
        <v>0.24063116400000001</v>
      </c>
      <c r="H59">
        <f t="shared" si="8"/>
        <v>0.2469428008</v>
      </c>
      <c r="I59">
        <f t="shared" si="9"/>
        <v>6.4518449283888319E-3</v>
      </c>
    </row>
    <row r="60" spans="1:9" x14ac:dyDescent="0.35">
      <c r="A60" t="s">
        <v>22</v>
      </c>
      <c r="B60">
        <v>1.1607142859999999</v>
      </c>
      <c r="C60">
        <v>1.1821428570000001</v>
      </c>
      <c r="D60">
        <v>1.178571429</v>
      </c>
      <c r="E60">
        <v>1.178571429</v>
      </c>
      <c r="F60">
        <v>1.167857143</v>
      </c>
      <c r="H60">
        <f t="shared" si="8"/>
        <v>1.1735714287999999</v>
      </c>
      <c r="I60">
        <f t="shared" si="9"/>
        <v>8.9642145301670542E-3</v>
      </c>
    </row>
    <row r="61" spans="1:9" x14ac:dyDescent="0.35">
      <c r="A61" t="s">
        <v>23</v>
      </c>
      <c r="B61">
        <v>1.082142857</v>
      </c>
      <c r="C61">
        <v>1.071428571</v>
      </c>
      <c r="D61">
        <v>1.085714286</v>
      </c>
      <c r="E61">
        <v>1.0785714289999999</v>
      </c>
      <c r="F61">
        <v>1.092857143</v>
      </c>
      <c r="H61">
        <f t="shared" si="8"/>
        <v>1.0821428572</v>
      </c>
      <c r="I61">
        <f t="shared" si="9"/>
        <v>7.985957238190327E-3</v>
      </c>
    </row>
    <row r="62" spans="1:9" x14ac:dyDescent="0.35">
      <c r="A62" t="s">
        <v>24</v>
      </c>
      <c r="B62">
        <v>0.889285714</v>
      </c>
      <c r="C62">
        <v>0.9</v>
      </c>
      <c r="D62">
        <v>0.9</v>
      </c>
      <c r="E62">
        <v>0.89642857099999995</v>
      </c>
      <c r="F62">
        <v>0.90357142899999998</v>
      </c>
      <c r="H62">
        <f t="shared" si="8"/>
        <v>0.89785714280000006</v>
      </c>
      <c r="I62">
        <f t="shared" si="9"/>
        <v>5.4163398572264383E-3</v>
      </c>
    </row>
    <row r="63" spans="1:9" x14ac:dyDescent="0.35">
      <c r="A63" t="s">
        <v>25</v>
      </c>
      <c r="B63">
        <v>9.7560975999999994E-2</v>
      </c>
      <c r="C63">
        <v>0.103658537</v>
      </c>
      <c r="D63">
        <v>0.103658537</v>
      </c>
      <c r="E63">
        <v>0.103658537</v>
      </c>
      <c r="F63">
        <v>0.10060975599999999</v>
      </c>
      <c r="H63">
        <f t="shared" si="8"/>
        <v>0.10182926860000001</v>
      </c>
      <c r="I63">
        <f t="shared" si="9"/>
        <v>2.7269122344920275E-3</v>
      </c>
    </row>
    <row r="64" spans="1:9" x14ac:dyDescent="0.35">
      <c r="A64" t="s">
        <v>27</v>
      </c>
      <c r="B64">
        <v>7.9268293000000004E-2</v>
      </c>
      <c r="C64">
        <v>8.5365854000000005E-2</v>
      </c>
      <c r="D64">
        <v>7.6219512000000003E-2</v>
      </c>
      <c r="E64">
        <v>7.3170732000000002E-2</v>
      </c>
      <c r="F64">
        <v>7.9268293000000004E-2</v>
      </c>
      <c r="H64">
        <f t="shared" si="8"/>
        <v>7.8658536799999998E-2</v>
      </c>
      <c r="I64">
        <f t="shared" si="9"/>
        <v>4.5220723337373436E-3</v>
      </c>
    </row>
    <row r="65" spans="1:9" x14ac:dyDescent="0.35">
      <c r="A65" t="s">
        <v>26</v>
      </c>
      <c r="B65">
        <v>6.7073171000000001E-2</v>
      </c>
      <c r="C65">
        <v>6.402439E-2</v>
      </c>
      <c r="D65">
        <v>6.7073171000000001E-2</v>
      </c>
      <c r="E65">
        <v>6.7073171000000001E-2</v>
      </c>
      <c r="F65">
        <v>5.1829267999999998E-2</v>
      </c>
      <c r="H65">
        <f t="shared" si="8"/>
        <v>6.34146342E-2</v>
      </c>
      <c r="I65">
        <f t="shared" si="9"/>
        <v>6.6095988281173104E-3</v>
      </c>
    </row>
    <row r="66" spans="1:9" x14ac:dyDescent="0.35">
      <c r="H66">
        <f>AVERAGE(H57:H65)</f>
        <v>0.49115039477777789</v>
      </c>
    </row>
    <row r="67" spans="1:9" x14ac:dyDescent="0.35">
      <c r="B67" s="3" t="s">
        <v>18</v>
      </c>
      <c r="C67" s="3"/>
      <c r="D67" s="3"/>
      <c r="E67" s="3"/>
      <c r="F67" s="3"/>
    </row>
    <row r="68" spans="1:9" x14ac:dyDescent="0.35">
      <c r="A68" t="s">
        <v>19</v>
      </c>
      <c r="B68">
        <v>0.207100592</v>
      </c>
      <c r="C68">
        <v>0.20315581899999999</v>
      </c>
      <c r="D68">
        <v>0.207100592</v>
      </c>
      <c r="E68">
        <v>0.21301775100000001</v>
      </c>
      <c r="F68">
        <v>0.20315581899999999</v>
      </c>
      <c r="H68">
        <f t="shared" si="8"/>
        <v>0.20670611459999999</v>
      </c>
      <c r="I68">
        <f t="shared" si="9"/>
        <v>4.0421892762086686E-3</v>
      </c>
    </row>
    <row r="69" spans="1:9" x14ac:dyDescent="0.35">
      <c r="A69" t="s">
        <v>20</v>
      </c>
      <c r="B69">
        <v>0.15384615400000001</v>
      </c>
      <c r="C69">
        <v>0.142011834</v>
      </c>
      <c r="D69">
        <v>0.14595660699999999</v>
      </c>
      <c r="E69">
        <v>0.15384615400000001</v>
      </c>
      <c r="F69">
        <v>0.157790927</v>
      </c>
      <c r="H69">
        <f t="shared" si="8"/>
        <v>0.1506903352</v>
      </c>
      <c r="I69">
        <f t="shared" si="9"/>
        <v>6.4819239863055126E-3</v>
      </c>
    </row>
    <row r="70" spans="1:9" x14ac:dyDescent="0.35">
      <c r="A70" t="s">
        <v>21</v>
      </c>
      <c r="B70">
        <v>5.3254438000000001E-2</v>
      </c>
      <c r="C70">
        <v>5.1282051000000002E-2</v>
      </c>
      <c r="D70">
        <v>5.5226824000000001E-2</v>
      </c>
      <c r="E70">
        <v>5.1282051000000002E-2</v>
      </c>
      <c r="F70">
        <v>5.5226824000000001E-2</v>
      </c>
      <c r="H70">
        <f t="shared" si="8"/>
        <v>5.3254437600000003E-2</v>
      </c>
      <c r="I70">
        <f t="shared" si="9"/>
        <v>1.9723865000000119E-3</v>
      </c>
    </row>
    <row r="71" spans="1:9" x14ac:dyDescent="0.35">
      <c r="A71" t="s">
        <v>22</v>
      </c>
      <c r="B71">
        <v>0.15357142900000001</v>
      </c>
      <c r="C71">
        <v>0.171428571</v>
      </c>
      <c r="D71">
        <v>0.15357142900000001</v>
      </c>
      <c r="E71">
        <v>0.16071428600000001</v>
      </c>
      <c r="F71">
        <v>0.16071428600000001</v>
      </c>
      <c r="H71">
        <f t="shared" si="8"/>
        <v>0.16000000020000002</v>
      </c>
      <c r="I71">
        <f t="shared" si="9"/>
        <v>7.3192502055489713E-3</v>
      </c>
    </row>
    <row r="72" spans="1:9" x14ac:dyDescent="0.35">
      <c r="A72" t="s">
        <v>23</v>
      </c>
      <c r="B72">
        <v>0.23928571400000001</v>
      </c>
      <c r="C72">
        <v>0.24642857100000001</v>
      </c>
      <c r="D72">
        <v>0.26785714300000002</v>
      </c>
      <c r="E72">
        <v>0.257142857</v>
      </c>
      <c r="F72">
        <v>0.25357142900000001</v>
      </c>
      <c r="H72">
        <f t="shared" si="8"/>
        <v>0.25285714280000005</v>
      </c>
      <c r="I72">
        <f t="shared" si="9"/>
        <v>1.0832679401247148E-2</v>
      </c>
    </row>
    <row r="73" spans="1:9" x14ac:dyDescent="0.35">
      <c r="A73" t="s">
        <v>24</v>
      </c>
      <c r="B73">
        <v>0.20714285700000001</v>
      </c>
      <c r="C73">
        <v>0.20714285700000001</v>
      </c>
      <c r="D73">
        <v>0.20714285700000001</v>
      </c>
      <c r="E73">
        <v>0.20714285700000001</v>
      </c>
      <c r="F73">
        <v>0.20714285700000001</v>
      </c>
      <c r="H73">
        <f t="shared" si="8"/>
        <v>0.20714285700000001</v>
      </c>
      <c r="I73">
        <f t="shared" si="9"/>
        <v>0</v>
      </c>
    </row>
    <row r="74" spans="1:9" x14ac:dyDescent="0.35">
      <c r="A74" t="s">
        <v>25</v>
      </c>
      <c r="B74">
        <v>0.17682926800000001</v>
      </c>
      <c r="C74">
        <v>0.17987804900000001</v>
      </c>
      <c r="D74">
        <v>0.19512195099999999</v>
      </c>
      <c r="E74">
        <v>0.18292682900000001</v>
      </c>
      <c r="F74">
        <v>0.17378048800000001</v>
      </c>
      <c r="H74">
        <f t="shared" si="8"/>
        <v>0.18170731700000001</v>
      </c>
      <c r="I74">
        <f t="shared" si="9"/>
        <v>8.2373511569187909E-3</v>
      </c>
    </row>
    <row r="75" spans="1:9" x14ac:dyDescent="0.35">
      <c r="A75" t="s">
        <v>27</v>
      </c>
      <c r="B75">
        <v>0.21036585399999999</v>
      </c>
      <c r="C75">
        <v>0.19817073199999999</v>
      </c>
      <c r="D75">
        <v>0.19817073199999999</v>
      </c>
      <c r="E75">
        <v>0.21036585399999999</v>
      </c>
      <c r="F75">
        <v>0.18902438999999999</v>
      </c>
      <c r="H75">
        <f t="shared" si="8"/>
        <v>0.20121951239999997</v>
      </c>
      <c r="I75">
        <f t="shared" si="9"/>
        <v>9.1463416666666703E-3</v>
      </c>
    </row>
    <row r="76" spans="1:9" x14ac:dyDescent="0.35">
      <c r="A76" t="s">
        <v>26</v>
      </c>
      <c r="B76">
        <v>0.228658537</v>
      </c>
      <c r="C76">
        <v>0.21036585399999999</v>
      </c>
      <c r="D76">
        <v>0.21951219499999999</v>
      </c>
      <c r="E76">
        <v>0.228658537</v>
      </c>
      <c r="F76">
        <v>0.240853659</v>
      </c>
      <c r="H76">
        <f t="shared" si="8"/>
        <v>0.2256097564</v>
      </c>
      <c r="I76">
        <f t="shared" si="9"/>
        <v>1.1407492145292665E-2</v>
      </c>
    </row>
    <row r="77" spans="1:9" x14ac:dyDescent="0.35">
      <c r="H77">
        <f>AVERAGE(H68:H76)</f>
        <v>0.18213194146666667</v>
      </c>
    </row>
  </sheetData>
  <mergeCells count="5">
    <mergeCell ref="B1:F1"/>
    <mergeCell ref="B12:F12"/>
    <mergeCell ref="B23:F23"/>
    <mergeCell ref="B56:F56"/>
    <mergeCell ref="B67:F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BB55-7485-40F0-B77F-B5225C35E01C}">
  <dimension ref="A1:O77"/>
  <sheetViews>
    <sheetView zoomScale="70" zoomScaleNormal="70" workbookViewId="0">
      <selection activeCell="A2" sqref="A2:A10"/>
    </sheetView>
  </sheetViews>
  <sheetFormatPr defaultRowHeight="14.5" x14ac:dyDescent="0.35"/>
  <cols>
    <col min="1" max="1" width="20.36328125" customWidth="1"/>
  </cols>
  <sheetData>
    <row r="1" spans="1:15" x14ac:dyDescent="0.35">
      <c r="B1" s="3" t="s">
        <v>11</v>
      </c>
      <c r="C1" s="3"/>
      <c r="D1" s="3"/>
      <c r="E1" s="3"/>
      <c r="F1" s="3"/>
      <c r="N1" t="s">
        <v>8</v>
      </c>
      <c r="O1" t="s">
        <v>9</v>
      </c>
    </row>
    <row r="2" spans="1:15" x14ac:dyDescent="0.35">
      <c r="A2" t="s">
        <v>0</v>
      </c>
      <c r="B2">
        <v>402.76331219999997</v>
      </c>
      <c r="C2">
        <v>408.73927939999999</v>
      </c>
      <c r="D2">
        <v>387.6080723</v>
      </c>
      <c r="E2">
        <v>400.15397309999997</v>
      </c>
      <c r="F2">
        <v>386.67446439999998</v>
      </c>
      <c r="H2">
        <f>B2/1000</f>
        <v>0.40276331219999995</v>
      </c>
      <c r="I2">
        <f t="shared" ref="I2:L10" si="0">C2/1000</f>
        <v>0.40873927939999999</v>
      </c>
      <c r="J2">
        <f t="shared" si="0"/>
        <v>0.3876080723</v>
      </c>
      <c r="K2">
        <f t="shared" si="0"/>
        <v>0.40015397309999995</v>
      </c>
      <c r="L2">
        <f t="shared" si="0"/>
        <v>0.38667446439999997</v>
      </c>
      <c r="N2">
        <f>AVERAGE(H2:L2)</f>
        <v>0.39718782027999999</v>
      </c>
      <c r="O2">
        <f>STDEV(H2:L2)</f>
        <v>9.69049281154543E-3</v>
      </c>
    </row>
    <row r="3" spans="1:15" x14ac:dyDescent="0.35">
      <c r="A3" t="s">
        <v>1</v>
      </c>
      <c r="B3">
        <v>391.82134439999999</v>
      </c>
      <c r="C3">
        <v>408.88707169999998</v>
      </c>
      <c r="D3">
        <v>407.56473879999999</v>
      </c>
      <c r="E3">
        <v>397.94441569999998</v>
      </c>
      <c r="F3">
        <v>417.90476100000001</v>
      </c>
      <c r="H3">
        <f t="shared" ref="H3:H10" si="1">B3/1000</f>
        <v>0.39182134439999999</v>
      </c>
      <c r="I3">
        <f t="shared" si="0"/>
        <v>0.40888707169999999</v>
      </c>
      <c r="J3">
        <f t="shared" si="0"/>
        <v>0.40756473879999999</v>
      </c>
      <c r="K3">
        <f t="shared" si="0"/>
        <v>0.3979444157</v>
      </c>
      <c r="L3">
        <f t="shared" si="0"/>
        <v>0.41790476100000001</v>
      </c>
      <c r="N3">
        <f t="shared" ref="N3:N10" si="2">AVERAGE(H3:L3)</f>
        <v>0.40482446632000002</v>
      </c>
      <c r="O3">
        <f t="shared" ref="O3:O10" si="3">STDEV(H3:L3)</f>
        <v>1.0143030129774262E-2</v>
      </c>
    </row>
    <row r="4" spans="1:15" x14ac:dyDescent="0.35">
      <c r="A4" t="s">
        <v>2</v>
      </c>
      <c r="B4">
        <v>413.3293046</v>
      </c>
      <c r="C4">
        <v>413.75250030000001</v>
      </c>
      <c r="D4">
        <v>436.1381159</v>
      </c>
      <c r="E4">
        <v>410.75729669999998</v>
      </c>
      <c r="F4">
        <v>407.42827679999999</v>
      </c>
      <c r="H4">
        <f t="shared" si="1"/>
        <v>0.4133293046</v>
      </c>
      <c r="I4">
        <f t="shared" si="0"/>
        <v>0.41375250029999999</v>
      </c>
      <c r="J4">
        <f t="shared" si="0"/>
        <v>0.43613811590000001</v>
      </c>
      <c r="K4">
        <f t="shared" si="0"/>
        <v>0.4107572967</v>
      </c>
      <c r="L4">
        <f t="shared" si="0"/>
        <v>0.40742827679999999</v>
      </c>
      <c r="N4">
        <f t="shared" si="2"/>
        <v>0.41628109885999998</v>
      </c>
      <c r="O4">
        <f t="shared" si="3"/>
        <v>1.1383023263688534E-2</v>
      </c>
    </row>
    <row r="5" spans="1:15" x14ac:dyDescent="0.35">
      <c r="A5" t="s">
        <v>3</v>
      </c>
      <c r="B5">
        <v>275.96187470000001</v>
      </c>
      <c r="C5">
        <v>270.76059529999998</v>
      </c>
      <c r="D5">
        <v>269.4058546</v>
      </c>
      <c r="E5">
        <v>273.62164910000001</v>
      </c>
      <c r="F5">
        <v>276.16245049999998</v>
      </c>
      <c r="H5">
        <f t="shared" si="1"/>
        <v>0.2759618747</v>
      </c>
      <c r="I5">
        <f t="shared" si="0"/>
        <v>0.27076059529999996</v>
      </c>
      <c r="J5">
        <f t="shared" si="0"/>
        <v>0.26940585459999999</v>
      </c>
      <c r="K5">
        <f t="shared" si="0"/>
        <v>0.27362164910000003</v>
      </c>
      <c r="L5">
        <f t="shared" si="0"/>
        <v>0.27616245049999999</v>
      </c>
      <c r="N5">
        <f t="shared" si="2"/>
        <v>0.27318248484000002</v>
      </c>
      <c r="O5">
        <f t="shared" si="3"/>
        <v>3.038361132648465E-3</v>
      </c>
    </row>
    <row r="6" spans="1:15" x14ac:dyDescent="0.35">
      <c r="A6" t="s">
        <v>4</v>
      </c>
      <c r="B6">
        <v>259.02562920000003</v>
      </c>
      <c r="C6">
        <v>268.19980450000003</v>
      </c>
      <c r="D6">
        <v>264.90405670000001</v>
      </c>
      <c r="E6">
        <v>262.18025010000002</v>
      </c>
      <c r="F6">
        <v>261.92992240000001</v>
      </c>
      <c r="H6">
        <f t="shared" si="1"/>
        <v>0.25902562920000005</v>
      </c>
      <c r="I6">
        <f t="shared" si="0"/>
        <v>0.26819980450000003</v>
      </c>
      <c r="J6">
        <f t="shared" si="0"/>
        <v>0.2649040567</v>
      </c>
      <c r="K6">
        <f t="shared" si="0"/>
        <v>0.26218025010000001</v>
      </c>
      <c r="L6">
        <f t="shared" si="0"/>
        <v>0.26192992240000001</v>
      </c>
      <c r="N6">
        <f t="shared" si="2"/>
        <v>0.26324793258000001</v>
      </c>
      <c r="O6">
        <f t="shared" si="3"/>
        <v>3.4629728976116763E-3</v>
      </c>
    </row>
    <row r="7" spans="1:15" x14ac:dyDescent="0.35">
      <c r="A7" t="s">
        <v>4</v>
      </c>
      <c r="B7">
        <v>271.770734</v>
      </c>
      <c r="C7">
        <v>276.6743932</v>
      </c>
      <c r="D7">
        <v>277.17761610000002</v>
      </c>
      <c r="E7">
        <v>273.241469</v>
      </c>
      <c r="F7">
        <v>274.7300032</v>
      </c>
      <c r="H7">
        <f t="shared" si="1"/>
        <v>0.27177073400000001</v>
      </c>
      <c r="I7">
        <f t="shared" si="0"/>
        <v>0.27667439319999998</v>
      </c>
      <c r="J7">
        <f t="shared" si="0"/>
        <v>0.27717761610000002</v>
      </c>
      <c r="K7">
        <f t="shared" si="0"/>
        <v>0.27324146900000001</v>
      </c>
      <c r="L7">
        <f t="shared" si="0"/>
        <v>0.27473000320000002</v>
      </c>
      <c r="N7">
        <f t="shared" si="2"/>
        <v>0.2747188431</v>
      </c>
      <c r="O7">
        <f t="shared" si="3"/>
        <v>2.277270674723613E-3</v>
      </c>
    </row>
    <row r="8" spans="1:15" x14ac:dyDescent="0.35">
      <c r="A8" t="s">
        <v>5</v>
      </c>
      <c r="B8">
        <v>354.81153369999998</v>
      </c>
      <c r="C8">
        <v>342.76405779999999</v>
      </c>
      <c r="D8">
        <v>318.33848060000003</v>
      </c>
      <c r="E8">
        <v>338.65647139999999</v>
      </c>
      <c r="F8">
        <v>356.46611919999998</v>
      </c>
      <c r="H8">
        <f t="shared" si="1"/>
        <v>0.35481153369999996</v>
      </c>
      <c r="I8">
        <f t="shared" si="0"/>
        <v>0.34276405779999997</v>
      </c>
      <c r="J8">
        <f t="shared" si="0"/>
        <v>0.31833848060000003</v>
      </c>
      <c r="K8">
        <f t="shared" si="0"/>
        <v>0.33865647139999999</v>
      </c>
      <c r="L8">
        <f t="shared" si="0"/>
        <v>0.35646611919999999</v>
      </c>
      <c r="N8">
        <f t="shared" si="2"/>
        <v>0.34220733254000002</v>
      </c>
      <c r="O8">
        <f t="shared" si="3"/>
        <v>1.5368958444551981E-2</v>
      </c>
    </row>
    <row r="9" spans="1:15" x14ac:dyDescent="0.35">
      <c r="A9" t="s">
        <v>6</v>
      </c>
      <c r="B9">
        <v>362.36247809999998</v>
      </c>
      <c r="C9">
        <v>317.50361429999998</v>
      </c>
      <c r="D9">
        <v>308.20981419999998</v>
      </c>
      <c r="E9">
        <v>348.66873800000002</v>
      </c>
      <c r="F9">
        <v>338.8213394</v>
      </c>
      <c r="H9">
        <f t="shared" si="1"/>
        <v>0.3623624781</v>
      </c>
      <c r="I9">
        <f t="shared" si="0"/>
        <v>0.31750361429999996</v>
      </c>
      <c r="J9">
        <f t="shared" si="0"/>
        <v>0.30820981419999999</v>
      </c>
      <c r="K9">
        <f t="shared" si="0"/>
        <v>0.34866873800000003</v>
      </c>
      <c r="L9">
        <f t="shared" si="0"/>
        <v>0.33882133939999998</v>
      </c>
      <c r="N9">
        <f t="shared" si="2"/>
        <v>0.33511319679999996</v>
      </c>
      <c r="O9">
        <f t="shared" si="3"/>
        <v>2.2214385774085976E-2</v>
      </c>
    </row>
    <row r="10" spans="1:15" x14ac:dyDescent="0.35">
      <c r="A10" t="s">
        <v>7</v>
      </c>
      <c r="B10">
        <v>355.42682769999999</v>
      </c>
      <c r="C10">
        <v>339.1235188</v>
      </c>
      <c r="D10">
        <v>318.19483659999997</v>
      </c>
      <c r="E10">
        <v>319.04996599999998</v>
      </c>
      <c r="F10">
        <v>352.4372391</v>
      </c>
      <c r="H10">
        <f t="shared" si="1"/>
        <v>0.3554268277</v>
      </c>
      <c r="I10">
        <f t="shared" si="0"/>
        <v>0.33912351880000002</v>
      </c>
      <c r="J10">
        <f t="shared" si="0"/>
        <v>0.31819483659999998</v>
      </c>
      <c r="K10">
        <f t="shared" si="0"/>
        <v>0.31904996599999996</v>
      </c>
      <c r="L10">
        <f t="shared" si="0"/>
        <v>0.35243723910000002</v>
      </c>
      <c r="N10">
        <f t="shared" si="2"/>
        <v>0.33684647763999997</v>
      </c>
      <c r="O10">
        <f t="shared" si="3"/>
        <v>1.7734751955812412E-2</v>
      </c>
    </row>
    <row r="11" spans="1:15" x14ac:dyDescent="0.35">
      <c r="N11">
        <f>AVERAGE(N2:N10)</f>
        <v>0.33817885032888895</v>
      </c>
    </row>
    <row r="12" spans="1:15" x14ac:dyDescent="0.35">
      <c r="B12" s="3" t="s">
        <v>12</v>
      </c>
      <c r="C12" s="3"/>
      <c r="D12" s="3"/>
      <c r="E12" s="3"/>
      <c r="F12" s="3"/>
      <c r="H12" t="s">
        <v>8</v>
      </c>
      <c r="I12" t="s">
        <v>9</v>
      </c>
    </row>
    <row r="13" spans="1:15" x14ac:dyDescent="0.35">
      <c r="A13" t="s">
        <v>0</v>
      </c>
      <c r="B13">
        <v>5.1141049900000004</v>
      </c>
      <c r="C13">
        <v>4.1463234919999996</v>
      </c>
      <c r="D13">
        <v>3.8969960989999999</v>
      </c>
      <c r="E13">
        <v>3.4982418810000002</v>
      </c>
      <c r="F13">
        <v>3.7851478850000002</v>
      </c>
      <c r="H13">
        <f>AVERAGE(B13:F13)</f>
        <v>4.0881628693999996</v>
      </c>
      <c r="I13">
        <f>STDEV(B13:F13)</f>
        <v>0.6189324438647128</v>
      </c>
    </row>
    <row r="14" spans="1:15" x14ac:dyDescent="0.35">
      <c r="A14" t="s">
        <v>1</v>
      </c>
      <c r="B14">
        <v>5.8119890459999999</v>
      </c>
      <c r="C14">
        <v>6.3456849780000004</v>
      </c>
      <c r="D14">
        <v>5.5622482639999999</v>
      </c>
      <c r="E14">
        <v>5.5400129040000001</v>
      </c>
      <c r="F14">
        <v>5.4545212100000002</v>
      </c>
      <c r="H14">
        <f t="shared" ref="H14:H20" si="4">AVERAGE(B14:F14)</f>
        <v>5.7428912804000003</v>
      </c>
      <c r="I14">
        <f t="shared" ref="I14:I20" si="5">STDEV(B14:F14)</f>
        <v>0.3623132538165299</v>
      </c>
    </row>
    <row r="15" spans="1:15" x14ac:dyDescent="0.35">
      <c r="A15" t="s">
        <v>2</v>
      </c>
    </row>
    <row r="16" spans="1:15" x14ac:dyDescent="0.35">
      <c r="A16" t="s">
        <v>3</v>
      </c>
      <c r="B16">
        <v>8.1513995010000002</v>
      </c>
      <c r="C16">
        <v>8.2697620100000009</v>
      </c>
      <c r="D16">
        <v>8.0516695929999997</v>
      </c>
      <c r="E16">
        <v>8.4829933680000007</v>
      </c>
      <c r="F16">
        <v>8.2349569650000003</v>
      </c>
      <c r="H16">
        <f t="shared" si="4"/>
        <v>8.2381562874000007</v>
      </c>
      <c r="I16">
        <f t="shared" si="5"/>
        <v>0.16066921031759077</v>
      </c>
    </row>
    <row r="17" spans="1:9" x14ac:dyDescent="0.35">
      <c r="A17" t="s">
        <v>4</v>
      </c>
      <c r="B17">
        <v>10.23760579</v>
      </c>
      <c r="C17">
        <v>10.69190262</v>
      </c>
      <c r="D17">
        <v>10.847953199999999</v>
      </c>
      <c r="E17">
        <v>10.08437898</v>
      </c>
      <c r="F17">
        <v>9.8928451719999995</v>
      </c>
      <c r="H17">
        <f t="shared" si="4"/>
        <v>10.3509371524</v>
      </c>
      <c r="I17">
        <f t="shared" si="5"/>
        <v>0.40528629422640061</v>
      </c>
    </row>
    <row r="18" spans="1:9" x14ac:dyDescent="0.35">
      <c r="A18" t="s">
        <v>4</v>
      </c>
    </row>
    <row r="19" spans="1:9" x14ac:dyDescent="0.35">
      <c r="A19" t="s">
        <v>5</v>
      </c>
      <c r="B19">
        <v>6.6223129289999996</v>
      </c>
      <c r="C19">
        <v>5.5706473860000001</v>
      </c>
      <c r="D19">
        <v>6.8119652320000004</v>
      </c>
      <c r="E19">
        <v>5.8927140370000002</v>
      </c>
      <c r="F19">
        <v>7.0965324130000003</v>
      </c>
      <c r="H19">
        <f t="shared" si="4"/>
        <v>6.3988343994000001</v>
      </c>
      <c r="I19">
        <f t="shared" si="5"/>
        <v>0.64215531739187759</v>
      </c>
    </row>
    <row r="20" spans="1:9" x14ac:dyDescent="0.35">
      <c r="A20" t="s">
        <v>6</v>
      </c>
      <c r="B20">
        <v>10.553212650000001</v>
      </c>
      <c r="C20">
        <v>11.09741026</v>
      </c>
      <c r="D20">
        <v>11.018419120000001</v>
      </c>
      <c r="E20">
        <v>12.02319589</v>
      </c>
      <c r="F20">
        <v>12.273713389999999</v>
      </c>
      <c r="H20">
        <f t="shared" si="4"/>
        <v>11.393190261999999</v>
      </c>
      <c r="I20">
        <f t="shared" si="5"/>
        <v>0.72555662724816017</v>
      </c>
    </row>
    <row r="21" spans="1:9" x14ac:dyDescent="0.35">
      <c r="A21" t="s">
        <v>7</v>
      </c>
      <c r="H21">
        <f>AVERAGE(H13,H14,H16,H17,H19,H20)</f>
        <v>7.7020287084999994</v>
      </c>
    </row>
    <row r="23" spans="1:9" x14ac:dyDescent="0.35">
      <c r="B23" s="3" t="s">
        <v>13</v>
      </c>
      <c r="C23" s="3"/>
      <c r="D23" s="3"/>
      <c r="E23" s="3"/>
      <c r="F23" s="3"/>
    </row>
    <row r="24" spans="1:9" x14ac:dyDescent="0.35">
      <c r="A24" t="s">
        <v>0</v>
      </c>
      <c r="B24">
        <v>0.26214167900000002</v>
      </c>
      <c r="C24">
        <v>0.25764844799999997</v>
      </c>
      <c r="D24">
        <v>0.23426961099999999</v>
      </c>
      <c r="E24">
        <v>0.23663331800000001</v>
      </c>
      <c r="F24">
        <v>0.27228807100000002</v>
      </c>
      <c r="H24">
        <f>AVERAGE(B24:F24)</f>
        <v>0.25259622539999999</v>
      </c>
      <c r="I24">
        <f>STDEV(B24:F24)</f>
        <v>1.6546061682400484E-2</v>
      </c>
    </row>
    <row r="25" spans="1:9" x14ac:dyDescent="0.35">
      <c r="A25" t="s">
        <v>1</v>
      </c>
      <c r="B25">
        <v>0.14619380300000001</v>
      </c>
      <c r="C25">
        <v>0.15875247300000001</v>
      </c>
      <c r="D25">
        <v>0.13773450000000001</v>
      </c>
      <c r="E25">
        <v>0.14103785399999999</v>
      </c>
      <c r="F25">
        <v>0.14940484200000001</v>
      </c>
      <c r="H25">
        <f t="shared" ref="H25:H32" si="6">AVERAGE(B25:F25)</f>
        <v>0.14662469440000001</v>
      </c>
      <c r="I25">
        <f t="shared" ref="I25:I32" si="7">STDEV(B25:F25)</f>
        <v>8.1431910816930561E-3</v>
      </c>
    </row>
    <row r="26" spans="1:9" x14ac:dyDescent="0.35">
      <c r="A26" t="s">
        <v>2</v>
      </c>
      <c r="B26">
        <v>8.8004496000000001E-2</v>
      </c>
      <c r="C26">
        <v>9.5758359000000001E-2</v>
      </c>
      <c r="D26">
        <v>9.3546293000000003E-2</v>
      </c>
      <c r="E26">
        <v>9.0163858E-2</v>
      </c>
      <c r="F26">
        <v>8.6120095999999993E-2</v>
      </c>
      <c r="H26">
        <f t="shared" si="6"/>
        <v>9.0718620399999991E-2</v>
      </c>
      <c r="I26">
        <f t="shared" si="7"/>
        <v>3.9438355925940066E-3</v>
      </c>
    </row>
    <row r="27" spans="1:9" x14ac:dyDescent="0.35">
      <c r="A27" t="s">
        <v>3</v>
      </c>
      <c r="B27">
        <v>0.25455993399999999</v>
      </c>
      <c r="C27">
        <v>0.25351826599999999</v>
      </c>
      <c r="D27">
        <v>0.24220118800000001</v>
      </c>
      <c r="E27">
        <v>0.24672854699999999</v>
      </c>
      <c r="F27">
        <v>0.24727225899999999</v>
      </c>
      <c r="H27">
        <f t="shared" si="6"/>
        <v>0.24885603879999998</v>
      </c>
      <c r="I27">
        <f t="shared" si="7"/>
        <v>5.1379081808946934E-3</v>
      </c>
    </row>
    <row r="28" spans="1:9" x14ac:dyDescent="0.35">
      <c r="A28" t="s">
        <v>4</v>
      </c>
      <c r="B28">
        <v>0.14333923200000001</v>
      </c>
      <c r="C28">
        <v>0.14032429599999999</v>
      </c>
      <c r="D28">
        <v>0.141842411</v>
      </c>
      <c r="E28">
        <v>0.15026223399999999</v>
      </c>
      <c r="F28">
        <v>0.14095279499999999</v>
      </c>
      <c r="H28">
        <f t="shared" si="6"/>
        <v>0.1433441936</v>
      </c>
      <c r="I28">
        <f t="shared" si="7"/>
        <v>4.0296782548280832E-3</v>
      </c>
    </row>
    <row r="29" spans="1:9" x14ac:dyDescent="0.35">
      <c r="A29" t="s">
        <v>4</v>
      </c>
      <c r="B29">
        <v>0.107972048</v>
      </c>
      <c r="C29">
        <v>9.6300358000000003E-2</v>
      </c>
      <c r="D29">
        <v>9.7319971000000005E-2</v>
      </c>
      <c r="E29">
        <v>0.10013073</v>
      </c>
      <c r="F29">
        <v>9.9218127000000003E-2</v>
      </c>
      <c r="H29">
        <f t="shared" si="6"/>
        <v>0.10018824680000001</v>
      </c>
      <c r="I29">
        <f t="shared" si="7"/>
        <v>4.6063729526544736E-3</v>
      </c>
    </row>
    <row r="30" spans="1:9" x14ac:dyDescent="0.35">
      <c r="A30" t="s">
        <v>5</v>
      </c>
      <c r="B30">
        <v>0.34638407199999999</v>
      </c>
      <c r="C30">
        <v>0.33004682800000001</v>
      </c>
      <c r="D30">
        <v>0.35422413000000003</v>
      </c>
      <c r="E30">
        <v>0.358825491</v>
      </c>
      <c r="F30">
        <v>0.34347654700000002</v>
      </c>
      <c r="H30">
        <f t="shared" si="6"/>
        <v>0.34659141360000001</v>
      </c>
      <c r="I30">
        <f t="shared" si="7"/>
        <v>1.1083768612509837E-2</v>
      </c>
    </row>
    <row r="31" spans="1:9" x14ac:dyDescent="0.35">
      <c r="A31" t="s">
        <v>6</v>
      </c>
      <c r="B31">
        <v>0.18649048600000001</v>
      </c>
      <c r="C31">
        <v>0.182775099</v>
      </c>
      <c r="D31">
        <v>0.17116795600000001</v>
      </c>
      <c r="E31">
        <v>0.203462742</v>
      </c>
      <c r="F31">
        <v>0.20023517800000001</v>
      </c>
      <c r="H31">
        <f t="shared" si="6"/>
        <v>0.18882629220000002</v>
      </c>
      <c r="I31">
        <f t="shared" si="7"/>
        <v>1.3212476159347241E-2</v>
      </c>
    </row>
    <row r="32" spans="1:9" x14ac:dyDescent="0.35">
      <c r="A32" t="s">
        <v>7</v>
      </c>
      <c r="B32">
        <v>0.121159828</v>
      </c>
      <c r="C32">
        <v>0.123639293</v>
      </c>
      <c r="D32">
        <v>0.12582657999999999</v>
      </c>
      <c r="E32">
        <v>0.12089029</v>
      </c>
      <c r="F32">
        <v>0.10880199</v>
      </c>
      <c r="H32">
        <f t="shared" si="6"/>
        <v>0.1200635962</v>
      </c>
      <c r="I32">
        <f t="shared" si="7"/>
        <v>6.6088295273588477E-3</v>
      </c>
    </row>
    <row r="33" spans="2:8" x14ac:dyDescent="0.35">
      <c r="H33">
        <f>AVERAGE(H24:H32)</f>
        <v>0.18197881348888892</v>
      </c>
    </row>
    <row r="34" spans="2:8" x14ac:dyDescent="0.35">
      <c r="B34" s="1" t="s">
        <v>10</v>
      </c>
      <c r="C34" s="1" t="s">
        <v>14</v>
      </c>
      <c r="D34" s="1" t="s">
        <v>15</v>
      </c>
      <c r="E34" s="1" t="s">
        <v>12</v>
      </c>
    </row>
    <row r="35" spans="2:8" x14ac:dyDescent="0.35">
      <c r="B35">
        <v>0</v>
      </c>
      <c r="C35">
        <v>4576.7401980000004</v>
      </c>
      <c r="D35">
        <v>472</v>
      </c>
      <c r="E35">
        <f>C35/D35</f>
        <v>9.6964834703389844</v>
      </c>
    </row>
    <row r="36" spans="2:8" x14ac:dyDescent="0.35">
      <c r="B36">
        <v>10</v>
      </c>
      <c r="C36">
        <v>2182.1924140000001</v>
      </c>
      <c r="D36">
        <v>240</v>
      </c>
      <c r="E36">
        <f t="shared" ref="E36:E43" si="8">C36/D36</f>
        <v>9.0924683916666673</v>
      </c>
    </row>
    <row r="37" spans="2:8" x14ac:dyDescent="0.35">
      <c r="B37">
        <v>20</v>
      </c>
      <c r="C37">
        <v>2021.769074</v>
      </c>
      <c r="D37">
        <v>240</v>
      </c>
      <c r="E37">
        <f t="shared" si="8"/>
        <v>8.4240378083333329</v>
      </c>
    </row>
    <row r="38" spans="2:8" x14ac:dyDescent="0.35">
      <c r="B38">
        <v>30</v>
      </c>
      <c r="C38">
        <v>2701.1402349999998</v>
      </c>
      <c r="D38">
        <v>360</v>
      </c>
      <c r="E38">
        <f t="shared" si="8"/>
        <v>7.5031673194444437</v>
      </c>
    </row>
    <row r="39" spans="2:8" x14ac:dyDescent="0.35">
      <c r="B39">
        <v>40</v>
      </c>
      <c r="C39">
        <v>978.47510590000002</v>
      </c>
      <c r="D39">
        <v>155</v>
      </c>
      <c r="E39">
        <f t="shared" si="8"/>
        <v>6.3127426187096773</v>
      </c>
    </row>
    <row r="40" spans="2:8" x14ac:dyDescent="0.35">
      <c r="B40">
        <v>50</v>
      </c>
      <c r="C40">
        <v>2662.5950480000001</v>
      </c>
      <c r="D40">
        <v>412</v>
      </c>
      <c r="E40">
        <f t="shared" si="8"/>
        <v>6.4626093398058257</v>
      </c>
    </row>
    <row r="41" spans="2:8" x14ac:dyDescent="0.35">
      <c r="B41">
        <v>60</v>
      </c>
      <c r="C41">
        <v>3443.090068</v>
      </c>
      <c r="D41">
        <v>280</v>
      </c>
      <c r="E41">
        <f t="shared" si="8"/>
        <v>12.296750242857144</v>
      </c>
    </row>
    <row r="42" spans="2:8" x14ac:dyDescent="0.35">
      <c r="B42">
        <v>70</v>
      </c>
      <c r="C42">
        <v>3816.752684</v>
      </c>
      <c r="D42">
        <v>259</v>
      </c>
      <c r="E42">
        <f t="shared" si="8"/>
        <v>14.736496849420849</v>
      </c>
    </row>
    <row r="43" spans="2:8" x14ac:dyDescent="0.35">
      <c r="B43">
        <v>80</v>
      </c>
      <c r="C43">
        <v>3998.9099030000002</v>
      </c>
      <c r="D43">
        <v>639</v>
      </c>
      <c r="E43">
        <f t="shared" si="8"/>
        <v>6.2580749655712049</v>
      </c>
    </row>
    <row r="45" spans="2:8" x14ac:dyDescent="0.35">
      <c r="B45" s="1" t="s">
        <v>16</v>
      </c>
      <c r="C45" s="1" t="s">
        <v>14</v>
      </c>
      <c r="D45" s="1" t="s">
        <v>15</v>
      </c>
      <c r="E45" s="1" t="s">
        <v>12</v>
      </c>
    </row>
    <row r="46" spans="2:8" x14ac:dyDescent="0.35">
      <c r="B46">
        <v>-90</v>
      </c>
      <c r="C46">
        <v>5158.7526610000004</v>
      </c>
      <c r="D46">
        <v>528</v>
      </c>
      <c r="E46">
        <f t="shared" ref="E46:E54" si="9">C46/D46</f>
        <v>9.7703648882575767</v>
      </c>
    </row>
    <row r="47" spans="2:8" x14ac:dyDescent="0.35">
      <c r="B47">
        <v>-70</v>
      </c>
      <c r="C47">
        <v>338.50611140000001</v>
      </c>
      <c r="D47">
        <v>62</v>
      </c>
      <c r="E47">
        <f t="shared" si="9"/>
        <v>5.4597759903225809</v>
      </c>
    </row>
    <row r="48" spans="2:8" x14ac:dyDescent="0.35">
      <c r="B48">
        <v>-50</v>
      </c>
      <c r="C48">
        <v>374.91158259999997</v>
      </c>
      <c r="D48">
        <v>65</v>
      </c>
      <c r="E48">
        <f t="shared" si="9"/>
        <v>5.7678705015384608</v>
      </c>
    </row>
    <row r="49" spans="1:9" x14ac:dyDescent="0.35">
      <c r="B49">
        <v>-30</v>
      </c>
      <c r="C49">
        <v>316.17533159999999</v>
      </c>
      <c r="D49">
        <v>72</v>
      </c>
      <c r="E49">
        <f t="shared" si="9"/>
        <v>4.3913240499999997</v>
      </c>
    </row>
    <row r="50" spans="1:9" x14ac:dyDescent="0.35">
      <c r="B50">
        <v>-10</v>
      </c>
      <c r="C50">
        <v>8714.6397269999998</v>
      </c>
      <c r="D50">
        <v>1160</v>
      </c>
      <c r="E50">
        <f t="shared" si="9"/>
        <v>7.512620454310345</v>
      </c>
    </row>
    <row r="51" spans="1:9" x14ac:dyDescent="0.35">
      <c r="B51">
        <v>10</v>
      </c>
      <c r="C51">
        <v>391.80278049999998</v>
      </c>
      <c r="D51">
        <v>72</v>
      </c>
      <c r="E51">
        <f t="shared" si="9"/>
        <v>5.4417052847222216</v>
      </c>
    </row>
    <row r="52" spans="1:9" x14ac:dyDescent="0.35">
      <c r="B52">
        <v>30</v>
      </c>
      <c r="C52">
        <v>500.96818359999997</v>
      </c>
      <c r="D52">
        <v>67</v>
      </c>
      <c r="E52">
        <f t="shared" si="9"/>
        <v>7.4771370686567158</v>
      </c>
    </row>
    <row r="53" spans="1:9" x14ac:dyDescent="0.35">
      <c r="B53">
        <v>50</v>
      </c>
      <c r="C53">
        <v>437.05249730000003</v>
      </c>
      <c r="D53">
        <v>66</v>
      </c>
      <c r="E53">
        <f t="shared" si="9"/>
        <v>6.6220075348484855</v>
      </c>
    </row>
    <row r="54" spans="1:9" x14ac:dyDescent="0.35">
      <c r="B54">
        <v>70</v>
      </c>
      <c r="C54">
        <v>6438.9211759999998</v>
      </c>
      <c r="D54">
        <v>613</v>
      </c>
      <c r="E54">
        <f t="shared" si="9"/>
        <v>10.503949716150082</v>
      </c>
    </row>
    <row r="56" spans="1:9" x14ac:dyDescent="0.35">
      <c r="B56" s="3" t="s">
        <v>17</v>
      </c>
      <c r="C56" s="3"/>
      <c r="D56" s="3"/>
      <c r="E56" s="3"/>
      <c r="F56" s="3"/>
    </row>
    <row r="57" spans="1:9" x14ac:dyDescent="0.35">
      <c r="A57" t="s">
        <v>0</v>
      </c>
      <c r="B57">
        <v>1.1607142859999999</v>
      </c>
      <c r="C57">
        <v>1.178571429</v>
      </c>
      <c r="D57">
        <v>1.2678571430000001</v>
      </c>
      <c r="E57">
        <v>1.1071428569999999</v>
      </c>
      <c r="F57">
        <v>1.3392857140000001</v>
      </c>
      <c r="H57">
        <f>AVERAGE(B57:F57)</f>
        <v>1.2107142858</v>
      </c>
      <c r="I57">
        <f>STDEV(B57:F57)</f>
        <v>9.2271504763532186E-2</v>
      </c>
    </row>
    <row r="58" spans="1:9" x14ac:dyDescent="0.35">
      <c r="A58" t="s">
        <v>1</v>
      </c>
      <c r="B58">
        <v>1.053571429</v>
      </c>
      <c r="C58">
        <v>0.96428571399999996</v>
      </c>
      <c r="D58">
        <v>1.0892857140000001</v>
      </c>
      <c r="E58">
        <v>0.946428571</v>
      </c>
      <c r="F58">
        <v>1</v>
      </c>
      <c r="H58">
        <f t="shared" ref="H58:H76" si="10">AVERAGE(B58:F58)</f>
        <v>1.0107142856000002</v>
      </c>
      <c r="I58">
        <f t="shared" ref="I58:I76" si="11">STDEV(B58:F58)</f>
        <v>6.0027629845746562E-2</v>
      </c>
    </row>
    <row r="59" spans="1:9" x14ac:dyDescent="0.35">
      <c r="A59" t="s">
        <v>2</v>
      </c>
      <c r="B59">
        <v>0.875</v>
      </c>
      <c r="C59">
        <v>0.89285714299999996</v>
      </c>
      <c r="D59">
        <v>0.946428571</v>
      </c>
      <c r="E59">
        <v>0.89285714299999996</v>
      </c>
      <c r="F59">
        <v>0.98214285700000004</v>
      </c>
      <c r="H59">
        <f t="shared" si="10"/>
        <v>0.91785714279999997</v>
      </c>
      <c r="I59">
        <f t="shared" si="11"/>
        <v>4.4821072690675971E-2</v>
      </c>
    </row>
    <row r="60" spans="1:9" x14ac:dyDescent="0.35">
      <c r="A60" t="s">
        <v>3</v>
      </c>
      <c r="B60">
        <v>0.54852320700000001</v>
      </c>
      <c r="C60">
        <v>0.59493670899999995</v>
      </c>
      <c r="D60">
        <v>0.57383966200000003</v>
      </c>
      <c r="E60">
        <v>0.51476793200000004</v>
      </c>
      <c r="F60">
        <v>0.55274261599999996</v>
      </c>
      <c r="H60">
        <f t="shared" si="10"/>
        <v>0.55696202520000004</v>
      </c>
      <c r="I60">
        <f t="shared" si="11"/>
        <v>2.9984536853362737E-2</v>
      </c>
    </row>
    <row r="61" spans="1:9" x14ac:dyDescent="0.35">
      <c r="A61" t="s">
        <v>4</v>
      </c>
      <c r="B61">
        <v>0.50632911400000002</v>
      </c>
      <c r="C61">
        <v>0.51898734199999996</v>
      </c>
      <c r="D61">
        <v>0.47257384000000002</v>
      </c>
      <c r="E61">
        <v>0.49789029499999998</v>
      </c>
      <c r="F61">
        <v>0.51054852299999998</v>
      </c>
      <c r="H61">
        <f t="shared" si="10"/>
        <v>0.50126582279999998</v>
      </c>
      <c r="I61">
        <f t="shared" si="11"/>
        <v>1.775163195638018E-2</v>
      </c>
    </row>
    <row r="62" spans="1:9" x14ac:dyDescent="0.35">
      <c r="A62" t="s">
        <v>4</v>
      </c>
      <c r="B62">
        <v>0.48523206800000002</v>
      </c>
      <c r="C62">
        <v>0.48945147700000002</v>
      </c>
      <c r="D62">
        <v>0.53586497899999996</v>
      </c>
      <c r="E62">
        <v>0.52320675100000003</v>
      </c>
      <c r="F62">
        <v>0.50632911400000002</v>
      </c>
      <c r="H62">
        <f t="shared" si="10"/>
        <v>0.50801687780000004</v>
      </c>
      <c r="I62">
        <f t="shared" si="11"/>
        <v>2.1638618251917818E-2</v>
      </c>
    </row>
    <row r="63" spans="1:9" x14ac:dyDescent="0.35">
      <c r="A63" t="s">
        <v>5</v>
      </c>
      <c r="B63">
        <v>0.8</v>
      </c>
      <c r="C63">
        <v>0.95</v>
      </c>
      <c r="D63">
        <v>0.875</v>
      </c>
      <c r="E63">
        <v>0.97499999999999998</v>
      </c>
      <c r="F63">
        <v>0.77500000000000002</v>
      </c>
      <c r="H63">
        <f t="shared" si="10"/>
        <v>0.875</v>
      </c>
      <c r="I63">
        <f t="shared" si="11"/>
        <v>8.8388347648318405E-2</v>
      </c>
    </row>
    <row r="64" spans="1:9" x14ac:dyDescent="0.35">
      <c r="A64" t="s">
        <v>6</v>
      </c>
      <c r="B64">
        <v>0.92500000000000004</v>
      </c>
      <c r="C64">
        <v>0.7</v>
      </c>
      <c r="D64">
        <v>0.82499999999999996</v>
      </c>
      <c r="E64">
        <v>0.82499999999999996</v>
      </c>
      <c r="F64">
        <v>0.77500000000000002</v>
      </c>
      <c r="H64">
        <f t="shared" si="10"/>
        <v>0.81000000000000016</v>
      </c>
      <c r="I64">
        <f t="shared" si="11"/>
        <v>8.2158383625774947E-2</v>
      </c>
    </row>
    <row r="65" spans="1:9" x14ac:dyDescent="0.35">
      <c r="A65" t="s">
        <v>7</v>
      </c>
      <c r="B65">
        <v>0.75</v>
      </c>
      <c r="C65">
        <v>0.7</v>
      </c>
      <c r="D65">
        <v>0.67500000000000004</v>
      </c>
      <c r="E65">
        <v>0.7</v>
      </c>
      <c r="F65">
        <v>0.77500000000000002</v>
      </c>
      <c r="H65">
        <f t="shared" si="10"/>
        <v>0.72</v>
      </c>
      <c r="I65">
        <f t="shared" si="11"/>
        <v>4.1079191812887467E-2</v>
      </c>
    </row>
    <row r="66" spans="1:9" x14ac:dyDescent="0.35">
      <c r="H66">
        <f>AVERAGE(H57:H65)</f>
        <v>0.7900589377777778</v>
      </c>
    </row>
    <row r="67" spans="1:9" x14ac:dyDescent="0.35">
      <c r="B67" s="3" t="s">
        <v>18</v>
      </c>
      <c r="C67" s="3"/>
      <c r="D67" s="3"/>
      <c r="E67" s="3"/>
      <c r="F67" s="3"/>
    </row>
    <row r="68" spans="1:9" x14ac:dyDescent="0.35">
      <c r="A68" t="s">
        <v>0</v>
      </c>
      <c r="B68">
        <v>0.196428571</v>
      </c>
      <c r="C68">
        <v>0.178571429</v>
      </c>
      <c r="D68">
        <v>0.196428571</v>
      </c>
      <c r="E68">
        <v>0.196428571</v>
      </c>
      <c r="F68">
        <v>0.178571429</v>
      </c>
      <c r="H68">
        <f t="shared" si="10"/>
        <v>0.18928571420000001</v>
      </c>
      <c r="I68">
        <f t="shared" si="11"/>
        <v>9.7807594859729129E-3</v>
      </c>
    </row>
    <row r="69" spans="1:9" x14ac:dyDescent="0.35">
      <c r="A69" t="s">
        <v>1</v>
      </c>
      <c r="B69">
        <v>0.196428571</v>
      </c>
      <c r="C69">
        <v>0.23214285700000001</v>
      </c>
      <c r="D69">
        <v>0.21428571399999999</v>
      </c>
      <c r="E69">
        <v>0.196428571</v>
      </c>
      <c r="F69">
        <v>0.23214285700000001</v>
      </c>
      <c r="H69">
        <f t="shared" si="10"/>
        <v>0.21428571399999999</v>
      </c>
      <c r="I69">
        <f t="shared" si="11"/>
        <v>1.7857143000000006E-2</v>
      </c>
    </row>
    <row r="70" spans="1:9" x14ac:dyDescent="0.35">
      <c r="A70" t="s">
        <v>2</v>
      </c>
      <c r="B70">
        <v>0.196428571</v>
      </c>
      <c r="C70">
        <v>0.178571429</v>
      </c>
      <c r="D70">
        <v>0.23214285700000001</v>
      </c>
      <c r="E70">
        <v>0.178571429</v>
      </c>
      <c r="F70">
        <v>0.178571429</v>
      </c>
      <c r="H70">
        <f t="shared" si="10"/>
        <v>0.19285714300000001</v>
      </c>
      <c r="I70">
        <f t="shared" si="11"/>
        <v>2.328286545895044E-2</v>
      </c>
    </row>
    <row r="71" spans="1:9" x14ac:dyDescent="0.35">
      <c r="A71" t="s">
        <v>3</v>
      </c>
      <c r="B71">
        <v>4.2194090000000004E-3</v>
      </c>
      <c r="C71">
        <v>4.2194090000000004E-3</v>
      </c>
      <c r="D71">
        <v>8.4388190000000002E-3</v>
      </c>
      <c r="E71">
        <v>8.4388190000000002E-3</v>
      </c>
      <c r="F71">
        <v>8.4388190000000002E-3</v>
      </c>
      <c r="H71">
        <f t="shared" si="10"/>
        <v>6.7510550000000006E-3</v>
      </c>
      <c r="I71">
        <f t="shared" si="11"/>
        <v>2.3110660363628729E-3</v>
      </c>
    </row>
    <row r="72" spans="1:9" x14ac:dyDescent="0.35">
      <c r="A72" t="s">
        <v>4</v>
      </c>
      <c r="B72">
        <v>0</v>
      </c>
      <c r="C72">
        <v>1.2658228000000001E-2</v>
      </c>
      <c r="D72">
        <v>4.2194090000000004E-3</v>
      </c>
      <c r="E72">
        <v>4.2194090000000004E-3</v>
      </c>
      <c r="F72">
        <v>8.4388190000000002E-3</v>
      </c>
      <c r="H72">
        <f t="shared" si="10"/>
        <v>5.9071729999999999E-3</v>
      </c>
      <c r="I72">
        <f t="shared" si="11"/>
        <v>4.8108669326240453E-3</v>
      </c>
    </row>
    <row r="73" spans="1:9" x14ac:dyDescent="0.35">
      <c r="A73" t="s">
        <v>4</v>
      </c>
      <c r="B73">
        <v>5.4852321000000002E-2</v>
      </c>
      <c r="C73">
        <v>5.4852321000000002E-2</v>
      </c>
      <c r="D73">
        <v>6.3291138999999996E-2</v>
      </c>
      <c r="E73">
        <v>5.9071730000000003E-2</v>
      </c>
      <c r="F73">
        <v>3.7974684000000002E-2</v>
      </c>
      <c r="H73">
        <f t="shared" si="10"/>
        <v>5.4008438999999998E-2</v>
      </c>
      <c r="I73">
        <f t="shared" si="11"/>
        <v>9.6217333170868294E-3</v>
      </c>
    </row>
    <row r="74" spans="1:9" x14ac:dyDescent="0.35">
      <c r="A74" t="s">
        <v>5</v>
      </c>
      <c r="B74">
        <v>0.375</v>
      </c>
      <c r="C74">
        <v>0.32500000000000001</v>
      </c>
      <c r="D74">
        <v>0.4</v>
      </c>
      <c r="E74">
        <v>0.35</v>
      </c>
      <c r="F74">
        <v>0.3</v>
      </c>
      <c r="H74">
        <f t="shared" si="10"/>
        <v>0.35000000000000003</v>
      </c>
      <c r="I74">
        <f t="shared" si="11"/>
        <v>3.9528470752104319E-2</v>
      </c>
    </row>
    <row r="75" spans="1:9" x14ac:dyDescent="0.35">
      <c r="A75" t="s">
        <v>6</v>
      </c>
      <c r="B75">
        <v>0.27500000000000002</v>
      </c>
      <c r="C75">
        <v>0.27500000000000002</v>
      </c>
      <c r="D75">
        <v>0.32500000000000001</v>
      </c>
      <c r="E75">
        <v>0.32500000000000001</v>
      </c>
      <c r="F75">
        <v>0.35</v>
      </c>
      <c r="H75">
        <f t="shared" si="10"/>
        <v>0.30999999999999994</v>
      </c>
      <c r="I75">
        <f t="shared" si="11"/>
        <v>3.3541019662496827E-2</v>
      </c>
    </row>
    <row r="76" spans="1:9" x14ac:dyDescent="0.35">
      <c r="A76" t="s">
        <v>7</v>
      </c>
      <c r="B76">
        <v>0.32500000000000001</v>
      </c>
      <c r="C76">
        <v>0.3</v>
      </c>
      <c r="D76">
        <v>0.32500000000000001</v>
      </c>
      <c r="E76">
        <v>0.35</v>
      </c>
      <c r="F76">
        <v>0.32500000000000001</v>
      </c>
      <c r="H76">
        <f t="shared" si="10"/>
        <v>0.32499999999999996</v>
      </c>
      <c r="I76">
        <f t="shared" si="11"/>
        <v>1.7677669529663684E-2</v>
      </c>
    </row>
    <row r="77" spans="1:9" x14ac:dyDescent="0.35">
      <c r="H77">
        <f>AVERAGE(H68:H76)</f>
        <v>0.18312169313333335</v>
      </c>
    </row>
  </sheetData>
  <mergeCells count="5">
    <mergeCell ref="B1:F1"/>
    <mergeCell ref="B12:F12"/>
    <mergeCell ref="B23:F23"/>
    <mergeCell ref="B56:F56"/>
    <mergeCell ref="B67:F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33BC-7B38-4704-8A1F-F4E297E02362}">
  <dimension ref="A1:F8"/>
  <sheetViews>
    <sheetView workbookViewId="0">
      <selection activeCell="A6" sqref="A6:F8"/>
    </sheetView>
  </sheetViews>
  <sheetFormatPr defaultRowHeight="14.5" x14ac:dyDescent="0.35"/>
  <cols>
    <col min="1" max="1" width="12.7265625" customWidth="1"/>
  </cols>
  <sheetData>
    <row r="1" spans="1:6" x14ac:dyDescent="0.35">
      <c r="B1" s="1" t="s">
        <v>32</v>
      </c>
      <c r="C1" s="1" t="s">
        <v>31</v>
      </c>
      <c r="D1" s="1" t="s">
        <v>33</v>
      </c>
      <c r="E1" s="1" t="s">
        <v>34</v>
      </c>
      <c r="F1" s="1" t="s">
        <v>35</v>
      </c>
    </row>
    <row r="2" spans="1:6" x14ac:dyDescent="0.35">
      <c r="A2" s="2" t="s">
        <v>30</v>
      </c>
      <c r="B2">
        <v>0.33817885032888895</v>
      </c>
      <c r="C2">
        <v>7.7020287084999994</v>
      </c>
      <c r="D2">
        <v>0.18197881348888892</v>
      </c>
      <c r="E2">
        <v>0.7900589377777778</v>
      </c>
      <c r="F2">
        <v>0.18312169313333335</v>
      </c>
    </row>
    <row r="3" spans="1:6" x14ac:dyDescent="0.35">
      <c r="A3" s="2" t="s">
        <v>28</v>
      </c>
      <c r="B3">
        <v>0.24980409715164903</v>
      </c>
      <c r="C3">
        <v>6.429405757573508</v>
      </c>
      <c r="D3">
        <v>0.1866691520649908</v>
      </c>
      <c r="E3">
        <v>0.56243051369633623</v>
      </c>
      <c r="F3">
        <v>0.23091487513333334</v>
      </c>
    </row>
    <row r="4" spans="1:6" x14ac:dyDescent="0.35">
      <c r="A4" s="2" t="s">
        <v>29</v>
      </c>
      <c r="B4">
        <v>0.32438248721555557</v>
      </c>
      <c r="C4">
        <v>8.6431850232999992</v>
      </c>
      <c r="D4">
        <v>9.8670986888888895E-2</v>
      </c>
      <c r="E4">
        <v>0.49115039477777789</v>
      </c>
      <c r="F4">
        <v>0.18213194146666667</v>
      </c>
    </row>
    <row r="6" spans="1:6" x14ac:dyDescent="0.35">
      <c r="B6" s="1" t="s">
        <v>32</v>
      </c>
      <c r="C6" s="1" t="s">
        <v>31</v>
      </c>
      <c r="D6" s="1" t="s">
        <v>33</v>
      </c>
      <c r="E6" s="1" t="s">
        <v>34</v>
      </c>
      <c r="F6" s="1" t="s">
        <v>35</v>
      </c>
    </row>
    <row r="7" spans="1:6" x14ac:dyDescent="0.35">
      <c r="A7" s="2" t="s">
        <v>36</v>
      </c>
      <c r="B7">
        <v>0.24980409715164903</v>
      </c>
      <c r="C7">
        <v>6.429405757573508</v>
      </c>
      <c r="D7">
        <v>0.1866691520649908</v>
      </c>
      <c r="E7">
        <v>0.56243051369633623</v>
      </c>
      <c r="F7">
        <v>0.23091487513333334</v>
      </c>
    </row>
    <row r="8" spans="1:6" x14ac:dyDescent="0.35">
      <c r="A8" s="2" t="s">
        <v>37</v>
      </c>
      <c r="B8">
        <v>0.35277988991777776</v>
      </c>
      <c r="C8">
        <v>15.706622776033333</v>
      </c>
      <c r="D8">
        <v>0.13767319304444445</v>
      </c>
      <c r="E8">
        <v>0.78752863170584542</v>
      </c>
      <c r="F8">
        <v>0.16756580275555558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72F9-183D-43EC-B1A7-49337B0DE5DE}">
  <dimension ref="A1:R20"/>
  <sheetViews>
    <sheetView tabSelected="1" workbookViewId="0">
      <selection activeCell="A22" sqref="A22"/>
    </sheetView>
  </sheetViews>
  <sheetFormatPr defaultRowHeight="14.5" x14ac:dyDescent="0.35"/>
  <cols>
    <col min="1" max="1" width="24.08984375" customWidth="1"/>
  </cols>
  <sheetData>
    <row r="1" spans="1:18" x14ac:dyDescent="0.35">
      <c r="B1" s="3" t="s">
        <v>38</v>
      </c>
      <c r="C1" s="3"/>
      <c r="D1" s="3"/>
      <c r="E1" s="3"/>
      <c r="F1" s="3"/>
      <c r="G1" s="4"/>
      <c r="H1" s="4"/>
      <c r="K1" s="3" t="s">
        <v>39</v>
      </c>
      <c r="L1" s="3"/>
      <c r="M1" s="3"/>
      <c r="N1" s="3"/>
      <c r="O1" s="3"/>
    </row>
    <row r="2" spans="1:18" x14ac:dyDescent="0.35">
      <c r="A2" t="s">
        <v>0</v>
      </c>
      <c r="B2">
        <v>0.51134480100000002</v>
      </c>
      <c r="C2">
        <v>0.51324348399999997</v>
      </c>
      <c r="D2">
        <v>0.51069874299999996</v>
      </c>
      <c r="E2">
        <v>0.52996206400000001</v>
      </c>
      <c r="F2">
        <v>0.51563421399999998</v>
      </c>
      <c r="H2">
        <f>AVERAGE(B2:F2)</f>
        <v>0.51617666120000005</v>
      </c>
      <c r="I2">
        <f>STDEV(B2:F2)</f>
        <v>7.9418129008412119E-3</v>
      </c>
      <c r="K2">
        <v>0.61986376893486395</v>
      </c>
      <c r="L2">
        <v>0.62074306886066999</v>
      </c>
      <c r="M2">
        <v>0.61571681886707497</v>
      </c>
      <c r="N2">
        <v>0.62064912025871</v>
      </c>
      <c r="O2">
        <v>0.61965128650972501</v>
      </c>
      <c r="Q2">
        <f>AVERAGE(K2:O2)</f>
        <v>0.61932481268620876</v>
      </c>
      <c r="R2">
        <f>STDEV(K2:O2)</f>
        <v>2.0724333232516167E-3</v>
      </c>
    </row>
    <row r="3" spans="1:18" x14ac:dyDescent="0.35">
      <c r="A3" t="s">
        <v>1</v>
      </c>
      <c r="B3">
        <v>0.50212427900000001</v>
      </c>
      <c r="C3">
        <v>0.51222590800000001</v>
      </c>
      <c r="D3">
        <v>0.50497074799999997</v>
      </c>
      <c r="E3">
        <v>0.51742872600000001</v>
      </c>
      <c r="F3">
        <v>0.50745664199999996</v>
      </c>
      <c r="H3">
        <f t="shared" ref="H3:H10" si="0">AVERAGE(B3:F3)</f>
        <v>0.50884126060000001</v>
      </c>
      <c r="I3">
        <f t="shared" ref="I3:I10" si="1">STDEV(B3:F3)</f>
        <v>6.0666357704968494E-3</v>
      </c>
      <c r="K3">
        <v>0.61465389062289399</v>
      </c>
      <c r="L3">
        <v>0.61432154200492695</v>
      </c>
      <c r="M3">
        <v>0.61534292190538298</v>
      </c>
      <c r="N3">
        <v>0.614192306485701</v>
      </c>
      <c r="O3">
        <v>0.61120147561215898</v>
      </c>
      <c r="Q3">
        <f t="shared" ref="Q3:Q10" si="2">AVERAGE(K3:O3)</f>
        <v>0.61394242732621274</v>
      </c>
      <c r="R3">
        <f t="shared" ref="R3:R10" si="3">STDEV(K3:O3)</f>
        <v>1.5958186708980393E-3</v>
      </c>
    </row>
    <row r="4" spans="1:18" x14ac:dyDescent="0.35">
      <c r="A4" t="s">
        <v>2</v>
      </c>
      <c r="B4">
        <v>0.53834499199999997</v>
      </c>
      <c r="C4">
        <v>0.54014854400000001</v>
      </c>
      <c r="D4">
        <v>0.53964648400000004</v>
      </c>
      <c r="E4">
        <v>0.54319155500000005</v>
      </c>
      <c r="F4">
        <v>0.53754743100000002</v>
      </c>
      <c r="H4">
        <f t="shared" si="0"/>
        <v>0.53977580120000002</v>
      </c>
      <c r="I4">
        <f t="shared" si="1"/>
        <v>2.1700162943187277E-3</v>
      </c>
      <c r="K4">
        <v>0.61988324586946897</v>
      </c>
      <c r="L4">
        <v>0.62144782813107902</v>
      </c>
      <c r="M4">
        <v>0.62083403357599698</v>
      </c>
      <c r="N4">
        <v>0.62001246363196305</v>
      </c>
      <c r="O4">
        <v>0.61740440053144396</v>
      </c>
      <c r="Q4">
        <f t="shared" si="2"/>
        <v>0.6199163943479904</v>
      </c>
      <c r="R4">
        <f t="shared" si="3"/>
        <v>1.5417354059695566E-3</v>
      </c>
    </row>
    <row r="5" spans="1:18" x14ac:dyDescent="0.35">
      <c r="A5" t="s">
        <v>3</v>
      </c>
      <c r="B5">
        <v>0.64563805699999999</v>
      </c>
      <c r="C5">
        <v>0.64496817900000003</v>
      </c>
      <c r="D5">
        <v>0.64295634300000004</v>
      </c>
      <c r="E5">
        <v>0.649621165</v>
      </c>
      <c r="F5">
        <v>0.64565646300000001</v>
      </c>
      <c r="H5">
        <f t="shared" si="0"/>
        <v>0.64576804139999999</v>
      </c>
      <c r="I5">
        <f t="shared" si="1"/>
        <v>2.4197796858372728E-3</v>
      </c>
      <c r="K5">
        <v>0.49346516830388698</v>
      </c>
      <c r="L5">
        <v>0.49587841358479001</v>
      </c>
      <c r="M5">
        <v>0.49687993125830998</v>
      </c>
      <c r="N5">
        <v>0.49540837659681303</v>
      </c>
      <c r="O5">
        <v>0.49448663052078601</v>
      </c>
      <c r="Q5">
        <f t="shared" si="2"/>
        <v>0.49522370405291721</v>
      </c>
      <c r="R5">
        <f t="shared" si="3"/>
        <v>1.30781902875196E-3</v>
      </c>
    </row>
    <row r="6" spans="1:18" x14ac:dyDescent="0.35">
      <c r="A6" t="s">
        <v>4</v>
      </c>
      <c r="B6">
        <v>0.61286329699999997</v>
      </c>
      <c r="C6">
        <v>0.60966492299999997</v>
      </c>
      <c r="D6">
        <v>0.61790040999999996</v>
      </c>
      <c r="E6">
        <v>0.61592243099999999</v>
      </c>
      <c r="F6">
        <v>0.61017744399999996</v>
      </c>
      <c r="H6">
        <f t="shared" si="0"/>
        <v>0.61330570100000004</v>
      </c>
      <c r="I6">
        <f t="shared" si="1"/>
        <v>3.577555180920696E-3</v>
      </c>
      <c r="K6">
        <v>0.468434962367337</v>
      </c>
      <c r="L6">
        <v>0.47078016995952099</v>
      </c>
      <c r="M6">
        <v>0.46849732368469199</v>
      </c>
      <c r="N6">
        <v>0.46967629727246002</v>
      </c>
      <c r="O6">
        <v>0.46989795615901903</v>
      </c>
      <c r="Q6">
        <f t="shared" si="2"/>
        <v>0.46945734188860577</v>
      </c>
      <c r="R6">
        <f t="shared" si="3"/>
        <v>9.9484312054306276E-4</v>
      </c>
    </row>
    <row r="7" spans="1:18" x14ac:dyDescent="0.35">
      <c r="A7" t="s">
        <v>4</v>
      </c>
      <c r="B7">
        <v>0.60248867699999997</v>
      </c>
      <c r="C7">
        <v>0.60943470399999999</v>
      </c>
      <c r="D7">
        <v>0.61056516999999999</v>
      </c>
      <c r="E7">
        <v>0.60295457900000005</v>
      </c>
      <c r="F7">
        <v>0.60731546400000003</v>
      </c>
      <c r="H7">
        <f t="shared" si="0"/>
        <v>0.60655171880000003</v>
      </c>
      <c r="I7">
        <f t="shared" si="1"/>
        <v>3.6895265393412815E-3</v>
      </c>
      <c r="K7">
        <v>0.46497588768760001</v>
      </c>
      <c r="L7">
        <v>0.46314187687772601</v>
      </c>
      <c r="M7">
        <v>0.463105555075352</v>
      </c>
      <c r="N7">
        <v>0.46530730753900701</v>
      </c>
      <c r="O7">
        <v>0.46269930573229001</v>
      </c>
      <c r="Q7">
        <f t="shared" si="2"/>
        <v>0.46384598658239506</v>
      </c>
      <c r="R7">
        <f t="shared" si="3"/>
        <v>1.2011475461621535E-3</v>
      </c>
    </row>
    <row r="8" spans="1:18" x14ac:dyDescent="0.35">
      <c r="A8" t="s">
        <v>5</v>
      </c>
      <c r="B8">
        <v>0.51073211600000001</v>
      </c>
      <c r="C8">
        <v>0.52421029200000002</v>
      </c>
      <c r="D8">
        <v>0.50254280299999998</v>
      </c>
      <c r="E8">
        <v>0.50482959400000005</v>
      </c>
      <c r="F8">
        <v>0.50810275299999996</v>
      </c>
      <c r="H8">
        <f t="shared" si="0"/>
        <v>0.51008351160000009</v>
      </c>
      <c r="I8">
        <f t="shared" si="1"/>
        <v>8.4908178803149124E-3</v>
      </c>
      <c r="K8">
        <v>0.588930662263357</v>
      </c>
      <c r="L8">
        <v>0.58848470721459201</v>
      </c>
      <c r="M8">
        <v>0.58594252980238404</v>
      </c>
      <c r="N8">
        <v>0.58957544322641897</v>
      </c>
      <c r="O8">
        <v>0.585920392765517</v>
      </c>
      <c r="Q8">
        <f t="shared" si="2"/>
        <v>0.58777074705445376</v>
      </c>
      <c r="R8">
        <f t="shared" si="3"/>
        <v>1.723242582355108E-3</v>
      </c>
    </row>
    <row r="9" spans="1:18" x14ac:dyDescent="0.35">
      <c r="A9" t="s">
        <v>6</v>
      </c>
      <c r="B9">
        <v>0.52249389599999996</v>
      </c>
      <c r="C9">
        <v>0.50444646999999998</v>
      </c>
      <c r="D9">
        <v>0.50857398499999995</v>
      </c>
      <c r="E9">
        <v>0.53053308600000004</v>
      </c>
      <c r="F9">
        <v>0.51340878999999995</v>
      </c>
      <c r="H9">
        <f t="shared" si="0"/>
        <v>0.51589124539999998</v>
      </c>
      <c r="I9">
        <f t="shared" si="1"/>
        <v>1.0590871772809042E-2</v>
      </c>
      <c r="K9">
        <v>0.60069851663275498</v>
      </c>
      <c r="L9">
        <v>0.59529132879739899</v>
      </c>
      <c r="M9">
        <v>0.59592243620336505</v>
      </c>
      <c r="N9">
        <v>0.59887711506410002</v>
      </c>
      <c r="O9">
        <v>0.59489629765814001</v>
      </c>
      <c r="Q9">
        <f t="shared" si="2"/>
        <v>0.59713713887115172</v>
      </c>
      <c r="R9">
        <f t="shared" si="3"/>
        <v>2.5305540625669312E-3</v>
      </c>
    </row>
    <row r="10" spans="1:18" x14ac:dyDescent="0.35">
      <c r="A10" t="s">
        <v>7</v>
      </c>
      <c r="B10">
        <v>0.51502604100000005</v>
      </c>
      <c r="C10">
        <v>0.52298451700000004</v>
      </c>
      <c r="D10">
        <v>0.5158507</v>
      </c>
      <c r="E10">
        <v>0.513538948</v>
      </c>
      <c r="F10">
        <v>0.52046087299999999</v>
      </c>
      <c r="H10">
        <f t="shared" si="0"/>
        <v>0.5175722157999999</v>
      </c>
      <c r="I10">
        <f t="shared" si="1"/>
        <v>3.9796738750478965E-3</v>
      </c>
      <c r="K10">
        <v>0.58968996597989898</v>
      </c>
      <c r="L10">
        <v>0.59069691322593598</v>
      </c>
      <c r="M10">
        <v>0.58893931960844004</v>
      </c>
      <c r="N10">
        <v>0.58321194901680595</v>
      </c>
      <c r="O10">
        <v>0.589885898952762</v>
      </c>
      <c r="Q10">
        <f t="shared" si="2"/>
        <v>0.5884848093567685</v>
      </c>
      <c r="R10">
        <f t="shared" si="3"/>
        <v>3.0132413529240696E-3</v>
      </c>
    </row>
    <row r="12" spans="1:18" x14ac:dyDescent="0.35">
      <c r="A12" t="s">
        <v>19</v>
      </c>
      <c r="B12">
        <v>0.54372182263685598</v>
      </c>
      <c r="C12">
        <v>0.54077521664724104</v>
      </c>
      <c r="D12">
        <v>0.54120864831917603</v>
      </c>
      <c r="E12">
        <v>0.53918879409514497</v>
      </c>
      <c r="F12">
        <v>0.54161616361287901</v>
      </c>
      <c r="H12">
        <f>AVERAGE(B12:F12)</f>
        <v>0.5413021290622595</v>
      </c>
      <c r="I12">
        <f>STDEV(B12:F12)</f>
        <v>1.6360084596039881E-3</v>
      </c>
      <c r="K12">
        <v>0.47742903399999997</v>
      </c>
      <c r="L12">
        <v>0.47755700200000001</v>
      </c>
      <c r="M12">
        <v>0.47913854700000003</v>
      </c>
      <c r="N12">
        <v>0.47896034599999998</v>
      </c>
      <c r="O12">
        <v>0.47727972800000001</v>
      </c>
      <c r="Q12">
        <f>AVERAGE(K12:O12)</f>
        <v>0.47807293140000001</v>
      </c>
      <c r="R12">
        <f>STDEV(K12:O12)</f>
        <v>8.9902724104156371E-4</v>
      </c>
    </row>
    <row r="13" spans="1:18" x14ac:dyDescent="0.35">
      <c r="A13" t="s">
        <v>20</v>
      </c>
      <c r="B13">
        <v>0.51175291372569298</v>
      </c>
      <c r="C13">
        <v>0.51080739777455197</v>
      </c>
      <c r="D13">
        <v>0.51038724998780205</v>
      </c>
      <c r="E13">
        <v>0.51146678696084502</v>
      </c>
      <c r="F13">
        <v>0.51028700766957602</v>
      </c>
      <c r="H13">
        <f t="shared" ref="H13:H20" si="4">AVERAGE(B13:F13)</f>
        <v>0.51094027122369368</v>
      </c>
      <c r="I13">
        <f t="shared" ref="I13:I21" si="5">STDEV(B13:F13)</f>
        <v>6.4958597766116789E-4</v>
      </c>
      <c r="K13">
        <v>0.44543348700000002</v>
      </c>
      <c r="L13">
        <v>0.44360511699999999</v>
      </c>
      <c r="M13">
        <v>0.44327507399999999</v>
      </c>
      <c r="N13">
        <v>0.44467141100000002</v>
      </c>
      <c r="O13">
        <v>0.44386288899999998</v>
      </c>
      <c r="Q13">
        <f t="shared" ref="Q13:Q20" si="6">AVERAGE(K13:O13)</f>
        <v>0.44416959560000002</v>
      </c>
      <c r="R13">
        <f t="shared" ref="R13:R20" si="7">STDEV(K13:O13)</f>
        <v>8.7494486796016078E-4</v>
      </c>
    </row>
    <row r="14" spans="1:18" x14ac:dyDescent="0.35">
      <c r="A14" t="s">
        <v>21</v>
      </c>
      <c r="B14">
        <v>0.473209526423997</v>
      </c>
      <c r="C14">
        <v>0.47324584669137598</v>
      </c>
      <c r="D14">
        <v>0.471104186820617</v>
      </c>
      <c r="E14">
        <v>0.47113749658567899</v>
      </c>
      <c r="F14">
        <v>0.47364179385086302</v>
      </c>
      <c r="H14">
        <f t="shared" si="4"/>
        <v>0.47246777007450635</v>
      </c>
      <c r="I14">
        <f t="shared" si="5"/>
        <v>1.2412618958688917E-3</v>
      </c>
      <c r="K14">
        <v>0.39870176200000002</v>
      </c>
      <c r="L14">
        <v>0.40059384199999998</v>
      </c>
      <c r="M14">
        <v>0.39945744900000002</v>
      </c>
      <c r="N14">
        <v>0.40111550400000001</v>
      </c>
      <c r="O14">
        <v>0.40095317000000003</v>
      </c>
      <c r="Q14">
        <f t="shared" si="6"/>
        <v>0.40016434540000001</v>
      </c>
      <c r="R14">
        <f t="shared" si="7"/>
        <v>1.0428646824515598E-3</v>
      </c>
    </row>
    <row r="15" spans="1:18" x14ac:dyDescent="0.35">
      <c r="A15" t="s">
        <v>22</v>
      </c>
      <c r="B15">
        <v>0.60182116266734398</v>
      </c>
      <c r="C15">
        <v>0.60144802625856097</v>
      </c>
      <c r="D15">
        <v>0.60151847957315197</v>
      </c>
      <c r="E15">
        <v>0.60107835304981405</v>
      </c>
      <c r="F15">
        <v>0.60084607725773997</v>
      </c>
      <c r="H15">
        <f t="shared" si="4"/>
        <v>0.60134241976132219</v>
      </c>
      <c r="I15">
        <f t="shared" si="5"/>
        <v>3.8322045504374913E-4</v>
      </c>
      <c r="K15">
        <v>0.673288204</v>
      </c>
      <c r="L15">
        <v>0.67336738900000004</v>
      </c>
      <c r="M15">
        <v>0.67336253700000004</v>
      </c>
      <c r="N15">
        <v>0.67344652000000005</v>
      </c>
      <c r="O15">
        <v>0.67336227000000004</v>
      </c>
      <c r="Q15">
        <f t="shared" si="6"/>
        <v>0.67336538400000001</v>
      </c>
      <c r="R15">
        <f t="shared" si="7"/>
        <v>5.6039328435499991E-5</v>
      </c>
    </row>
    <row r="16" spans="1:18" x14ac:dyDescent="0.35">
      <c r="A16" t="s">
        <v>23</v>
      </c>
      <c r="B16">
        <v>0.57081175396310802</v>
      </c>
      <c r="C16">
        <v>0.57550694651274303</v>
      </c>
      <c r="D16">
        <v>0.56730461333997095</v>
      </c>
      <c r="E16">
        <v>0.56810659170896505</v>
      </c>
      <c r="F16">
        <v>0.57130938963369704</v>
      </c>
      <c r="H16">
        <f t="shared" si="4"/>
        <v>0.57060785903169686</v>
      </c>
      <c r="I16">
        <f t="shared" si="5"/>
        <v>3.2288754542105277E-3</v>
      </c>
      <c r="K16">
        <v>0.60330664899999997</v>
      </c>
      <c r="L16">
        <v>0.60220859999999998</v>
      </c>
      <c r="M16">
        <v>0.602821308</v>
      </c>
      <c r="N16">
        <v>0.60308093799999996</v>
      </c>
      <c r="O16">
        <v>0.60401706399999999</v>
      </c>
      <c r="Q16">
        <f t="shared" si="6"/>
        <v>0.60308691179999996</v>
      </c>
      <c r="R16">
        <f t="shared" si="7"/>
        <v>6.6247268530649709E-4</v>
      </c>
    </row>
    <row r="17" spans="1:18" x14ac:dyDescent="0.35">
      <c r="A17" t="s">
        <v>24</v>
      </c>
      <c r="B17">
        <v>0.52116932549318995</v>
      </c>
      <c r="C17">
        <v>0.519527150796119</v>
      </c>
      <c r="D17">
        <v>0.51586699996806296</v>
      </c>
      <c r="E17">
        <v>0.51666038582415996</v>
      </c>
      <c r="F17">
        <v>0.51645914090862399</v>
      </c>
      <c r="H17">
        <f t="shared" si="4"/>
        <v>0.51793660059803126</v>
      </c>
      <c r="I17">
        <f t="shared" si="5"/>
        <v>2.2953876704628617E-3</v>
      </c>
      <c r="K17">
        <v>0.52803801800000005</v>
      </c>
      <c r="L17">
        <v>0.52874953000000002</v>
      </c>
      <c r="M17">
        <v>0.52848027099999995</v>
      </c>
      <c r="N17">
        <v>0.52749979000000002</v>
      </c>
      <c r="O17">
        <v>0.52869802200000005</v>
      </c>
      <c r="Q17">
        <f t="shared" si="6"/>
        <v>0.52829312619999991</v>
      </c>
      <c r="R17">
        <f t="shared" si="7"/>
        <v>5.2481680937656056E-4</v>
      </c>
    </row>
    <row r="18" spans="1:18" x14ac:dyDescent="0.35">
      <c r="A18" t="s">
        <v>25</v>
      </c>
      <c r="B18">
        <v>0.73893803924663104</v>
      </c>
      <c r="C18">
        <v>0.74551800596780304</v>
      </c>
      <c r="D18">
        <v>0.73964706094522004</v>
      </c>
      <c r="E18">
        <v>0.75230770323278195</v>
      </c>
      <c r="F18">
        <v>0.74704955885159796</v>
      </c>
      <c r="H18">
        <f t="shared" si="4"/>
        <v>0.74469207364880685</v>
      </c>
      <c r="I18">
        <f t="shared" si="5"/>
        <v>5.5407305411388072E-3</v>
      </c>
      <c r="K18">
        <v>0.443189532</v>
      </c>
      <c r="L18">
        <v>0.44579301300000002</v>
      </c>
      <c r="M18">
        <v>0.444715627</v>
      </c>
      <c r="N18">
        <v>0.44287866799999998</v>
      </c>
      <c r="O18">
        <v>0.44251032600000001</v>
      </c>
      <c r="Q18">
        <f t="shared" si="6"/>
        <v>0.4438174332</v>
      </c>
      <c r="R18">
        <f t="shared" si="7"/>
        <v>1.3868793114859429E-3</v>
      </c>
    </row>
    <row r="19" spans="1:18" x14ac:dyDescent="0.35">
      <c r="A19" t="s">
        <v>27</v>
      </c>
      <c r="B19">
        <v>0.69866413279289996</v>
      </c>
      <c r="C19">
        <v>0.70368944207547801</v>
      </c>
      <c r="D19">
        <v>0.70434501185831599</v>
      </c>
      <c r="E19">
        <v>0.70750528670190505</v>
      </c>
      <c r="F19">
        <v>0.70645877844589999</v>
      </c>
      <c r="H19">
        <f t="shared" si="4"/>
        <v>0.70413253037489976</v>
      </c>
      <c r="I19">
        <f t="shared" si="5"/>
        <v>3.4253380514150332E-3</v>
      </c>
      <c r="K19">
        <v>0.41594049399999999</v>
      </c>
      <c r="L19">
        <v>0.41793611200000003</v>
      </c>
      <c r="M19">
        <v>0.41727525399999998</v>
      </c>
      <c r="N19">
        <v>0.41861696500000001</v>
      </c>
      <c r="O19">
        <v>0.41554938499999999</v>
      </c>
      <c r="Q19">
        <f t="shared" si="6"/>
        <v>0.41706364200000001</v>
      </c>
      <c r="R19">
        <f t="shared" si="7"/>
        <v>1.3012716447504433E-3</v>
      </c>
    </row>
    <row r="20" spans="1:18" x14ac:dyDescent="0.35">
      <c r="A20" t="s">
        <v>26</v>
      </c>
      <c r="B20">
        <v>0.68371941581772799</v>
      </c>
      <c r="C20">
        <v>0.68291171163850795</v>
      </c>
      <c r="D20">
        <v>0.67930256693660096</v>
      </c>
      <c r="E20">
        <v>0.68642074920356</v>
      </c>
      <c r="F20">
        <v>0.68634737571259197</v>
      </c>
      <c r="H20">
        <f t="shared" si="4"/>
        <v>0.68374036386179782</v>
      </c>
      <c r="I20">
        <f t="shared" si="5"/>
        <v>2.9309606465933221E-3</v>
      </c>
      <c r="K20">
        <v>0.41041333699999999</v>
      </c>
      <c r="L20">
        <v>0.40884320800000001</v>
      </c>
      <c r="M20">
        <v>0.41118203599999997</v>
      </c>
      <c r="N20">
        <v>0.41339957599999999</v>
      </c>
      <c r="O20">
        <v>0.41286894400000002</v>
      </c>
      <c r="Q20">
        <f t="shared" si="6"/>
        <v>0.41134142020000003</v>
      </c>
      <c r="R20">
        <f t="shared" si="7"/>
        <v>1.8504823832044964E-3</v>
      </c>
    </row>
  </sheetData>
  <mergeCells count="2">
    <mergeCell ref="B1:F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1d smax 10e4</vt:lpstr>
      <vt:lpstr>2d smax 10e4</vt:lpstr>
      <vt:lpstr>1d smax 10e3</vt:lpstr>
      <vt:lpstr>sumary</vt:lpstr>
      <vt:lpstr>BRT metric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Cheng</dc:creator>
  <cp:lastModifiedBy>Jiazhou Cheng</cp:lastModifiedBy>
  <dcterms:created xsi:type="dcterms:W3CDTF">2015-06-05T18:17:20Z</dcterms:created>
  <dcterms:modified xsi:type="dcterms:W3CDTF">2023-07-27T20:12:28Z</dcterms:modified>
</cp:coreProperties>
</file>