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wis.coggins\Documents\GitHub\GulfSturgeon\"/>
    </mc:Choice>
  </mc:AlternateContent>
  <xr:revisionPtr revIDLastSave="0" documentId="13_ncr:1_{A2427527-892D-4804-9A83-EC145F8BEAFE}" xr6:coauthVersionLast="36" xr6:coauthVersionMax="36" xr10:uidLastSave="{00000000-0000-0000-0000-000000000000}"/>
  <bookViews>
    <workbookView xWindow="0" yWindow="0" windowWidth="21570" windowHeight="7980" xr2:uid="{A96E3763-E0E6-4049-AEC8-175D1F7C09D2}"/>
  </bookViews>
  <sheets>
    <sheet name="Sheet1" sheetId="1" r:id="rId1"/>
  </sheets>
  <definedNames>
    <definedName name="alpha">Sheet1!$B$1</definedName>
    <definedName name="beta">Sheet1!$B$2</definedName>
    <definedName name="M">Sheet1!$B$3</definedName>
    <definedName name="sd.R">Sheet1!$B$4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E9" i="1" s="1"/>
  <c r="C10" i="1"/>
  <c r="B10" i="1"/>
  <c r="C9" i="1"/>
  <c r="E4" i="1"/>
  <c r="D9" i="1"/>
  <c r="D10" i="1" l="1"/>
  <c r="B11" i="1"/>
  <c r="F10" i="1" l="1"/>
  <c r="E10" i="1" s="1"/>
  <c r="C11" i="1"/>
  <c r="B12" i="1" s="1"/>
  <c r="D11" i="1" l="1"/>
  <c r="F11" i="1" s="1"/>
  <c r="C12" i="1"/>
  <c r="B13" i="1" s="1"/>
  <c r="E11" i="1" l="1"/>
  <c r="D12" i="1" s="1"/>
  <c r="C13" i="1"/>
  <c r="B14" i="1" s="1"/>
  <c r="F12" i="1" l="1"/>
  <c r="C14" i="1"/>
  <c r="B15" i="1" s="1"/>
  <c r="E12" i="1" l="1"/>
  <c r="D13" i="1" s="1"/>
  <c r="C15" i="1"/>
  <c r="B16" i="1" s="1"/>
  <c r="F13" i="1" l="1"/>
  <c r="E13" i="1" s="1"/>
  <c r="D14" i="1" s="1"/>
  <c r="C16" i="1"/>
  <c r="B17" i="1" s="1"/>
  <c r="F14" i="1" l="1"/>
  <c r="E14" i="1" s="1"/>
  <c r="D15" i="1" s="1"/>
  <c r="C17" i="1"/>
  <c r="B18" i="1" s="1"/>
  <c r="C18" i="1" s="1"/>
  <c r="B19" i="1" s="1"/>
  <c r="F15" i="1" l="1"/>
  <c r="E15" i="1" s="1"/>
  <c r="D16" i="1" s="1"/>
  <c r="C19" i="1"/>
  <c r="B20" i="1" s="1"/>
  <c r="F16" i="1" l="1"/>
  <c r="E16" i="1" s="1"/>
  <c r="D17" i="1" s="1"/>
  <c r="C20" i="1"/>
  <c r="B21" i="1" s="1"/>
  <c r="F17" i="1" l="1"/>
  <c r="E17" i="1" s="1"/>
  <c r="D18" i="1" s="1"/>
  <c r="C21" i="1"/>
  <c r="B22" i="1" s="1"/>
  <c r="F18" i="1" l="1"/>
  <c r="E18" i="1" s="1"/>
  <c r="D19" i="1" s="1"/>
  <c r="C22" i="1"/>
  <c r="B23" i="1" s="1"/>
  <c r="F19" i="1" l="1"/>
  <c r="E19" i="1" s="1"/>
  <c r="D20" i="1" s="1"/>
  <c r="C23" i="1"/>
  <c r="B24" i="1" s="1"/>
  <c r="F20" i="1" l="1"/>
  <c r="E20" i="1" s="1"/>
  <c r="D21" i="1" s="1"/>
  <c r="C24" i="1"/>
  <c r="B25" i="1" s="1"/>
  <c r="F21" i="1" l="1"/>
  <c r="E21" i="1" s="1"/>
  <c r="D22" i="1" s="1"/>
  <c r="C25" i="1"/>
  <c r="B26" i="1" s="1"/>
  <c r="F22" i="1" l="1"/>
  <c r="E22" i="1" s="1"/>
  <c r="D23" i="1" s="1"/>
  <c r="C26" i="1"/>
  <c r="F23" i="1" l="1"/>
  <c r="E23" i="1" s="1"/>
  <c r="D24" i="1" s="1"/>
  <c r="B27" i="1"/>
  <c r="F24" i="1" l="1"/>
  <c r="E24" i="1" s="1"/>
  <c r="D25" i="1" s="1"/>
  <c r="C27" i="1"/>
  <c r="F25" i="1" l="1"/>
  <c r="E25" i="1" s="1"/>
  <c r="D26" i="1" s="1"/>
  <c r="B28" i="1"/>
  <c r="F26" i="1" l="1"/>
  <c r="C28" i="1"/>
  <c r="E26" i="1" l="1"/>
  <c r="D27" i="1" s="1"/>
  <c r="B29" i="1"/>
  <c r="F27" i="1" l="1"/>
  <c r="E27" i="1" s="1"/>
  <c r="D28" i="1" s="1"/>
  <c r="C29" i="1"/>
  <c r="B30" i="1" s="1"/>
  <c r="F28" i="1" l="1"/>
  <c r="E28" i="1" s="1"/>
  <c r="D29" i="1" s="1"/>
  <c r="C30" i="1"/>
  <c r="F29" i="1" l="1"/>
  <c r="E29" i="1" s="1"/>
  <c r="D30" i="1" s="1"/>
  <c r="B31" i="1"/>
  <c r="F30" i="1" l="1"/>
  <c r="C31" i="1"/>
  <c r="B32" i="1" s="1"/>
  <c r="E30" i="1" l="1"/>
  <c r="D31" i="1" s="1"/>
  <c r="C32" i="1"/>
  <c r="B33" i="1" s="1"/>
  <c r="F31" i="1" l="1"/>
  <c r="C33" i="1"/>
  <c r="B34" i="1" s="1"/>
  <c r="E31" i="1" l="1"/>
  <c r="D32" i="1" s="1"/>
  <c r="C34" i="1"/>
  <c r="F32" i="1" l="1"/>
  <c r="E32" i="1" s="1"/>
  <c r="D33" i="1" s="1"/>
  <c r="B35" i="1"/>
  <c r="F33" i="1" l="1"/>
  <c r="E33" i="1" s="1"/>
  <c r="D34" i="1" s="1"/>
  <c r="C35" i="1"/>
  <c r="B36" i="1" s="1"/>
  <c r="F34" i="1" l="1"/>
  <c r="E34" i="1" s="1"/>
  <c r="D35" i="1" s="1"/>
  <c r="C36" i="1"/>
  <c r="B37" i="1" s="1"/>
  <c r="F35" i="1" l="1"/>
  <c r="E35" i="1" s="1"/>
  <c r="D36" i="1" s="1"/>
  <c r="C37" i="1"/>
  <c r="B38" i="1" s="1"/>
  <c r="F36" i="1" l="1"/>
  <c r="C38" i="1"/>
  <c r="E36" i="1" l="1"/>
  <c r="D37" i="1" s="1"/>
  <c r="B39" i="1"/>
  <c r="F37" i="1" l="1"/>
  <c r="C39" i="1"/>
  <c r="B40" i="1" s="1"/>
  <c r="E37" i="1" l="1"/>
  <c r="D38" i="1" s="1"/>
  <c r="C40" i="1"/>
  <c r="B41" i="1" s="1"/>
  <c r="F38" i="1" l="1"/>
  <c r="C41" i="1"/>
  <c r="B42" i="1" s="1"/>
  <c r="E38" i="1" l="1"/>
  <c r="D39" i="1" s="1"/>
  <c r="C42" i="1"/>
  <c r="B43" i="1" s="1"/>
  <c r="F39" i="1" l="1"/>
  <c r="E39" i="1" s="1"/>
  <c r="D40" i="1" s="1"/>
  <c r="C43" i="1"/>
  <c r="B44" i="1" s="1"/>
  <c r="F40" i="1" l="1"/>
  <c r="E40" i="1" s="1"/>
  <c r="D41" i="1" s="1"/>
  <c r="C44" i="1"/>
  <c r="B45" i="1" s="1"/>
  <c r="F41" i="1" l="1"/>
  <c r="E41" i="1" s="1"/>
  <c r="D42" i="1" s="1"/>
  <c r="C45" i="1"/>
  <c r="F42" i="1" l="1"/>
  <c r="E42" i="1" s="1"/>
  <c r="D43" i="1" s="1"/>
  <c r="B46" i="1"/>
  <c r="F43" i="1" l="1"/>
  <c r="E43" i="1" s="1"/>
  <c r="D44" i="1" s="1"/>
  <c r="C46" i="1"/>
  <c r="F44" i="1" l="1"/>
  <c r="B47" i="1"/>
  <c r="E44" i="1" l="1"/>
  <c r="D45" i="1" s="1"/>
  <c r="C47" i="1"/>
  <c r="B48" i="1" s="1"/>
  <c r="F45" i="1" l="1"/>
  <c r="C48" i="1"/>
  <c r="B49" i="1" s="1"/>
  <c r="E45" i="1" l="1"/>
  <c r="D46" i="1" s="1"/>
  <c r="C49" i="1"/>
  <c r="B50" i="1" s="1"/>
  <c r="F46" i="1" l="1"/>
  <c r="C50" i="1"/>
  <c r="B51" i="1" s="1"/>
  <c r="E46" i="1" l="1"/>
  <c r="D47" i="1" s="1"/>
  <c r="C51" i="1"/>
  <c r="B52" i="1" s="1"/>
  <c r="F47" i="1" l="1"/>
  <c r="C52" i="1"/>
  <c r="B53" i="1" s="1"/>
  <c r="C53" i="1" s="1"/>
  <c r="E47" i="1" l="1"/>
  <c r="D48" i="1" s="1"/>
  <c r="F48" i="1" l="1"/>
  <c r="E48" i="1" s="1"/>
  <c r="D49" i="1" s="1"/>
  <c r="F49" i="1" l="1"/>
  <c r="E49" i="1" s="1"/>
  <c r="D50" i="1" s="1"/>
  <c r="F50" i="1" l="1"/>
  <c r="E50" i="1" s="1"/>
  <c r="D51" i="1" s="1"/>
  <c r="F51" i="1" l="1"/>
  <c r="E51" i="1" s="1"/>
  <c r="D52" i="1" s="1"/>
  <c r="F52" i="1" l="1"/>
  <c r="E52" i="1" s="1"/>
  <c r="D53" i="1" s="1"/>
  <c r="F53" i="1" l="1"/>
  <c r="E53" i="1" s="1"/>
</calcChain>
</file>

<file path=xl/sharedStrings.xml><?xml version="1.0" encoding="utf-8"?>
<sst xmlns="http://schemas.openxmlformats.org/spreadsheetml/2006/main" count="12" uniqueCount="12">
  <si>
    <t>N</t>
  </si>
  <si>
    <t>R</t>
  </si>
  <si>
    <t>alpha</t>
  </si>
  <si>
    <t>beta</t>
  </si>
  <si>
    <t>M</t>
  </si>
  <si>
    <t>T</t>
  </si>
  <si>
    <t>N2</t>
  </si>
  <si>
    <t>R2</t>
  </si>
  <si>
    <t>p</t>
  </si>
  <si>
    <t>sd.R</t>
  </si>
  <si>
    <t>P=alpha/(1+S*Beta)</t>
  </si>
  <si>
    <t>R=alpha*S/(1+s*beta)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</si>
</sst>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Sheet1!$B$9:$B$53</c:f>
              <c:numCache>
                <c:formatCode>0</c:formatCode>
                <c:ptCount val="45"/>
                <c:pt idx="0">
                  <c:v>500</c:v>
                </c:pt>
                <c:pt idx="1">
                  <c:v>453.36538461538464</c:v>
                </c:pt>
                <c:pt idx="2">
                  <c:v>420.48969629259909</c:v>
                </c:pt>
                <c:pt idx="3">
                  <c:v>396.8955155140535</c:v>
                </c:pt>
                <c:pt idx="4">
                  <c:v>379.71468071051049</c:v>
                </c:pt>
                <c:pt idx="5">
                  <c:v>367.05804499808289</c:v>
                </c:pt>
                <c:pt idx="6">
                  <c:v>357.64865208955825</c:v>
                </c:pt>
                <c:pt idx="7">
                  <c:v>350.60319573818123</c:v>
                </c:pt>
                <c:pt idx="8">
                  <c:v>345.29837138941002</c:v>
                </c:pt>
                <c:pt idx="9">
                  <c:v>341.28690096220316</c:v>
                </c:pt>
                <c:pt idx="10">
                  <c:v>338.24334140535075</c:v>
                </c:pt>
                <c:pt idx="11">
                  <c:v>335.92821328191098</c:v>
                </c:pt>
                <c:pt idx="12">
                  <c:v>334.16369119384831</c:v>
                </c:pt>
                <c:pt idx="13">
                  <c:v>332.81677668529881</c:v>
                </c:pt>
                <c:pt idx="14">
                  <c:v>331.78743132698145</c:v>
                </c:pt>
                <c:pt idx="15">
                  <c:v>331.00007250470105</c:v>
                </c:pt>
                <c:pt idx="16">
                  <c:v>330.39739599336156</c:v>
                </c:pt>
                <c:pt idx="17">
                  <c:v>329.93583808112112</c:v>
                </c:pt>
                <c:pt idx="18">
                  <c:v>329.58221141880915</c:v>
                </c:pt>
                <c:pt idx="19">
                  <c:v>329.31119252294229</c:v>
                </c:pt>
                <c:pt idx="20">
                  <c:v>329.10343424048096</c:v>
                </c:pt>
                <c:pt idx="21">
                  <c:v>328.94414109335548</c:v>
                </c:pt>
                <c:pt idx="22">
                  <c:v>328.82199004238601</c:v>
                </c:pt>
                <c:pt idx="23">
                  <c:v>328.72831057474906</c:v>
                </c:pt>
                <c:pt idx="24">
                  <c:v>328.65646041250398</c:v>
                </c:pt>
                <c:pt idx="25">
                  <c:v>328.60134934590872</c:v>
                </c:pt>
                <c:pt idx="26">
                  <c:v>328.55907555930537</c:v>
                </c:pt>
                <c:pt idx="27">
                  <c:v>328.52664758609296</c:v>
                </c:pt>
                <c:pt idx="28">
                  <c:v>328.50177156125233</c:v>
                </c:pt>
                <c:pt idx="29">
                  <c:v>328.48268833652236</c:v>
                </c:pt>
                <c:pt idx="30">
                  <c:v>328.46804871267761</c:v>
                </c:pt>
                <c:pt idx="31">
                  <c:v>328.45681783425789</c:v>
                </c:pt>
                <c:pt idx="32">
                  <c:v>328.44820191001185</c:v>
                </c:pt>
                <c:pt idx="33">
                  <c:v>328.44159203349591</c:v>
                </c:pt>
                <c:pt idx="34">
                  <c:v>328.43652110631638</c:v>
                </c:pt>
                <c:pt idx="35">
                  <c:v>328.43263080391978</c:v>
                </c:pt>
                <c:pt idx="36">
                  <c:v>328.42964624023432</c:v>
                </c:pt>
                <c:pt idx="37">
                  <c:v>328.42735653544185</c:v>
                </c:pt>
                <c:pt idx="38">
                  <c:v>328.42559991059875</c:v>
                </c:pt>
                <c:pt idx="39">
                  <c:v>328.42425225404872</c:v>
                </c:pt>
                <c:pt idx="40">
                  <c:v>328.42321835067355</c:v>
                </c:pt>
                <c:pt idx="41">
                  <c:v>328.42242515364393</c:v>
                </c:pt>
                <c:pt idx="42">
                  <c:v>328.42181662291773</c:v>
                </c:pt>
                <c:pt idx="43">
                  <c:v>328.42134976559055</c:v>
                </c:pt>
                <c:pt idx="44">
                  <c:v>328.42099159821277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0B-414F-988A-1453F585C380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Sheet1!$C$9:$C$53</c:f>
              <c:numCache>
                <c:formatCode>0</c:formatCode>
                <c:ptCount val="45"/>
                <c:pt idx="0">
                  <c:v>153.36538461538461</c:v>
                </c:pt>
                <c:pt idx="1">
                  <c:v>148.47046552336829</c:v>
                </c:pt>
                <c:pt idx="2">
                  <c:v>144.6016977384941</c:v>
                </c:pt>
                <c:pt idx="3">
                  <c:v>141.57737140207843</c:v>
                </c:pt>
                <c:pt idx="4">
                  <c:v>139.22923657177657</c:v>
                </c:pt>
                <c:pt idx="5">
                  <c:v>137.41382509070851</c:v>
                </c:pt>
                <c:pt idx="6">
                  <c:v>136.01400448444628</c:v>
                </c:pt>
                <c:pt idx="7">
                  <c:v>134.93645394650127</c:v>
                </c:pt>
                <c:pt idx="8">
                  <c:v>134.10787812855713</c:v>
                </c:pt>
                <c:pt idx="9">
                  <c:v>133.47120082802883</c:v>
                </c:pt>
                <c:pt idx="10">
                  <c:v>132.98220843870055</c:v>
                </c:pt>
                <c:pt idx="11">
                  <c:v>132.60676322470172</c:v>
                </c:pt>
                <c:pt idx="12">
                  <c:v>132.3185619689898</c:v>
                </c:pt>
                <c:pt idx="13">
                  <c:v>132.09736531580216</c:v>
                </c:pt>
                <c:pt idx="14">
                  <c:v>131.92761370851221</c:v>
                </c:pt>
                <c:pt idx="15">
                  <c:v>131.79735249054093</c:v>
                </c:pt>
                <c:pt idx="16">
                  <c:v>131.69740048510423</c:v>
                </c:pt>
                <c:pt idx="17">
                  <c:v>131.62070857013646</c:v>
                </c:pt>
                <c:pt idx="18">
                  <c:v>131.56186567165679</c:v>
                </c:pt>
                <c:pt idx="19">
                  <c:v>131.51671872671562</c:v>
                </c:pt>
                <c:pt idx="20">
                  <c:v>131.48208054906689</c:v>
                </c:pt>
                <c:pt idx="21">
                  <c:v>131.45550538637269</c:v>
                </c:pt>
                <c:pt idx="22">
                  <c:v>131.43511654931746</c:v>
                </c:pt>
                <c:pt idx="23">
                  <c:v>131.41947406765456</c:v>
                </c:pt>
                <c:pt idx="24">
                  <c:v>131.40747309840634</c:v>
                </c:pt>
                <c:pt idx="25">
                  <c:v>131.39826595176015</c:v>
                </c:pt>
                <c:pt idx="26">
                  <c:v>131.39120225050974</c:v>
                </c:pt>
                <c:pt idx="27">
                  <c:v>131.38578300959654</c:v>
                </c:pt>
                <c:pt idx="28">
                  <c:v>131.38162539977097</c:v>
                </c:pt>
                <c:pt idx="29">
                  <c:v>131.37843571076419</c:v>
                </c:pt>
                <c:pt idx="30">
                  <c:v>131.37598860665136</c:v>
                </c:pt>
                <c:pt idx="31">
                  <c:v>131.37411120945711</c:v>
                </c:pt>
                <c:pt idx="32">
                  <c:v>131.37267088748879</c:v>
                </c:pt>
                <c:pt idx="33">
                  <c:v>131.37156588621883</c:v>
                </c:pt>
                <c:pt idx="34">
                  <c:v>131.37071814012995</c:v>
                </c:pt>
                <c:pt idx="35">
                  <c:v>131.37006775788248</c:v>
                </c:pt>
                <c:pt idx="36">
                  <c:v>131.36956879130125</c:v>
                </c:pt>
                <c:pt idx="37">
                  <c:v>131.36918598933369</c:v>
                </c:pt>
                <c:pt idx="38">
                  <c:v>131.36889230768949</c:v>
                </c:pt>
                <c:pt idx="39">
                  <c:v>131.36866699824429</c:v>
                </c:pt>
                <c:pt idx="40">
                  <c:v>131.36849414323981</c:v>
                </c:pt>
                <c:pt idx="41">
                  <c:v>131.36836153073136</c:v>
                </c:pt>
                <c:pt idx="42">
                  <c:v>131.36825979183988</c:v>
                </c:pt>
                <c:pt idx="43">
                  <c:v>131.36818173885845</c:v>
                </c:pt>
                <c:pt idx="44">
                  <c:v>131.3681218574537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0B-414F-988A-1453F585C38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Sheet1!$D$9:$D$53</c:f>
              <c:numCache>
                <c:formatCode>0</c:formatCode>
                <c:ptCount val="45"/>
                <c:pt idx="0">
                  <c:v>500</c:v>
                </c:pt>
                <c:pt idx="1">
                  <c:v>730</c:v>
                </c:pt>
                <c:pt idx="2">
                  <c:v>516</c:v>
                </c:pt>
                <c:pt idx="3">
                  <c:v>510.59999999999997</c:v>
                </c:pt>
                <c:pt idx="4">
                  <c:v>421.35999999999996</c:v>
                </c:pt>
                <c:pt idx="5">
                  <c:v>509.81599999999997</c:v>
                </c:pt>
                <c:pt idx="6">
                  <c:v>377.88959999999997</c:v>
                </c:pt>
                <c:pt idx="7">
                  <c:v>388.73375999999996</c:v>
                </c:pt>
                <c:pt idx="8">
                  <c:v>283.24025599999993</c:v>
                </c:pt>
                <c:pt idx="9">
                  <c:v>309.94415359999994</c:v>
                </c:pt>
                <c:pt idx="10">
                  <c:v>407.96649215999992</c:v>
                </c:pt>
                <c:pt idx="11">
                  <c:v>323.77989529599995</c:v>
                </c:pt>
                <c:pt idx="12">
                  <c:v>377.26793717759995</c:v>
                </c:pt>
                <c:pt idx="13">
                  <c:v>307.36076230655999</c:v>
                </c:pt>
                <c:pt idx="14">
                  <c:v>229.41645738393598</c:v>
                </c:pt>
                <c:pt idx="15">
                  <c:v>247.64987443036159</c:v>
                </c:pt>
                <c:pt idx="16">
                  <c:v>259.58992465821694</c:v>
                </c:pt>
                <c:pt idx="17">
                  <c:v>277.75395479493017</c:v>
                </c:pt>
                <c:pt idx="18">
                  <c:v>207.65237287695808</c:v>
                </c:pt>
                <c:pt idx="19">
                  <c:v>249.59142372617484</c:v>
                </c:pt>
                <c:pt idx="20">
                  <c:v>261.7548542357049</c:v>
                </c:pt>
                <c:pt idx="21">
                  <c:v>256.05291254142293</c:v>
                </c:pt>
                <c:pt idx="22">
                  <c:v>310.63174752485372</c:v>
                </c:pt>
                <c:pt idx="23">
                  <c:v>496.37904851491226</c:v>
                </c:pt>
                <c:pt idx="24">
                  <c:v>394.82742910894734</c:v>
                </c:pt>
                <c:pt idx="25">
                  <c:v>373.89645746536837</c:v>
                </c:pt>
                <c:pt idx="26">
                  <c:v>477.337874479221</c:v>
                </c:pt>
                <c:pt idx="27">
                  <c:v>370.40272468753261</c:v>
                </c:pt>
                <c:pt idx="28">
                  <c:v>405.24163481251958</c:v>
                </c:pt>
                <c:pt idx="29">
                  <c:v>348.14498088751174</c:v>
                </c:pt>
                <c:pt idx="30">
                  <c:v>520.88698853250708</c:v>
                </c:pt>
                <c:pt idx="31">
                  <c:v>615.5321931195042</c:v>
                </c:pt>
                <c:pt idx="32">
                  <c:v>501.31931587170249</c:v>
                </c:pt>
                <c:pt idx="33">
                  <c:v>454.79158952302146</c:v>
                </c:pt>
                <c:pt idx="34">
                  <c:v>447.87495371381289</c:v>
                </c:pt>
                <c:pt idx="35">
                  <c:v>462.7249722282877</c:v>
                </c:pt>
                <c:pt idx="36">
                  <c:v>456.6349833369726</c:v>
                </c:pt>
                <c:pt idx="37">
                  <c:v>404.98099000218355</c:v>
                </c:pt>
                <c:pt idx="38">
                  <c:v>341.9885940013101</c:v>
                </c:pt>
                <c:pt idx="39">
                  <c:v>305.19315640078605</c:v>
                </c:pt>
                <c:pt idx="40">
                  <c:v>312.11589384047159</c:v>
                </c:pt>
                <c:pt idx="41">
                  <c:v>249.26953630428295</c:v>
                </c:pt>
                <c:pt idx="42">
                  <c:v>303.56172178256975</c:v>
                </c:pt>
                <c:pt idx="43">
                  <c:v>294.13703306954187</c:v>
                </c:pt>
                <c:pt idx="44">
                  <c:v>256.48221984172511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0B-414F-988A-1453F585C38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Sheet1!$E$9:$E$53</c:f>
              <c:numCache>
                <c:formatCode>General</c:formatCode>
                <c:ptCount val="45"/>
                <c:pt idx="0">
                  <c:v>430</c:v>
                </c:pt>
                <c:pt idx="1">
                  <c:v>78</c:v>
                </c:pt>
                <c:pt idx="2">
                  <c:v>201</c:v>
                </c:pt>
                <c:pt idx="3">
                  <c:v>115</c:v>
                </c:pt>
                <c:pt idx="4">
                  <c:v>257</c:v>
                </c:pt>
                <c:pt idx="5">
                  <c:v>72</c:v>
                </c:pt>
                <c:pt idx="6">
                  <c:v>162</c:v>
                </c:pt>
                <c:pt idx="7">
                  <c:v>50</c:v>
                </c:pt>
                <c:pt idx="8">
                  <c:v>140</c:v>
                </c:pt>
                <c:pt idx="9">
                  <c:v>222</c:v>
                </c:pt>
                <c:pt idx="10">
                  <c:v>79</c:v>
                </c:pt>
                <c:pt idx="11">
                  <c:v>183</c:v>
                </c:pt>
                <c:pt idx="12">
                  <c:v>81</c:v>
                </c:pt>
                <c:pt idx="13">
                  <c:v>45</c:v>
                </c:pt>
                <c:pt idx="14">
                  <c:v>110</c:v>
                </c:pt>
                <c:pt idx="15">
                  <c:v>111</c:v>
                </c:pt>
                <c:pt idx="16">
                  <c:v>122</c:v>
                </c:pt>
                <c:pt idx="17">
                  <c:v>41</c:v>
                </c:pt>
                <c:pt idx="18">
                  <c:v>125</c:v>
                </c:pt>
                <c:pt idx="19">
                  <c:v>112</c:v>
                </c:pt>
                <c:pt idx="20">
                  <c:v>99</c:v>
                </c:pt>
                <c:pt idx="21">
                  <c:v>157</c:v>
                </c:pt>
                <c:pt idx="22">
                  <c:v>310</c:v>
                </c:pt>
                <c:pt idx="23">
                  <c:v>97</c:v>
                </c:pt>
                <c:pt idx="24">
                  <c:v>137</c:v>
                </c:pt>
                <c:pt idx="25">
                  <c:v>253</c:v>
                </c:pt>
                <c:pt idx="26">
                  <c:v>84</c:v>
                </c:pt>
                <c:pt idx="27">
                  <c:v>183</c:v>
                </c:pt>
                <c:pt idx="28">
                  <c:v>105</c:v>
                </c:pt>
                <c:pt idx="29">
                  <c:v>312</c:v>
                </c:pt>
                <c:pt idx="30">
                  <c:v>303</c:v>
                </c:pt>
                <c:pt idx="31">
                  <c:v>132</c:v>
                </c:pt>
                <c:pt idx="32">
                  <c:v>154</c:v>
                </c:pt>
                <c:pt idx="33">
                  <c:v>175</c:v>
                </c:pt>
                <c:pt idx="34">
                  <c:v>194</c:v>
                </c:pt>
                <c:pt idx="35">
                  <c:v>179</c:v>
                </c:pt>
                <c:pt idx="36">
                  <c:v>131</c:v>
                </c:pt>
                <c:pt idx="37">
                  <c:v>99</c:v>
                </c:pt>
                <c:pt idx="38">
                  <c:v>100</c:v>
                </c:pt>
                <c:pt idx="39">
                  <c:v>129</c:v>
                </c:pt>
                <c:pt idx="40">
                  <c:v>62</c:v>
                </c:pt>
                <c:pt idx="41">
                  <c:v>154</c:v>
                </c:pt>
                <c:pt idx="42">
                  <c:v>112</c:v>
                </c:pt>
                <c:pt idx="43">
                  <c:v>80</c:v>
                </c:pt>
                <c:pt idx="44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0B-414F-988A-1453F585C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3669823"/>
        <c:axId val="1860151439"/>
      </c:lineChart>
      <c:catAx>
        <c:axId val="1853669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151439"/>
        <c:crosses val="autoZero"/>
        <c:auto val="1"/>
        <c:lblAlgn val="ctr"/>
        <c:lblOffset val="100"/>
        <c:noMultiLvlLbl val="0"/>
      </c:catAx>
      <c:valAx>
        <c:axId val="186015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66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276224</xdr:colOff>
      <xdr:row>1</xdr:row>
      <xdr:rowOff>38099</xdr:rowOff>
    </xdr:from>
    <xdr:to>
      <xdr:col>17</xdr:col>
      <xdr:colOff>419099</xdr:colOff>
      <xdr:row>23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0CF8B3-3FA2-428C-9F22-56A3C1FF57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AB937-2254-4AA5-8C0D-E807B3EF104C}">
  <dimension ref="A1:U53"/>
  <sheetViews>
    <sheetView tabSelected="1" zoomScale="160" zoomScaleNormal="160" workbookViewId="0">
      <selection activeCell="F4" sqref="F4"/>
    </sheetView>
  </sheetViews>
  <sheetFormatPr defaultRowHeight="15" x14ac:dyDescent="0.25"/>
  <cols>
    <col min="5" max="5" width="12" bestFit="1" customWidth="1"/>
  </cols>
  <sheetData>
    <row r="1" spans="1:21" x14ac:dyDescent="0.25">
      <c r="A1" t="s">
        <v>2</v>
      </c>
      <c r="B1">
        <v>0.95699999999999996</v>
      </c>
    </row>
    <row r="2" spans="1:21" x14ac:dyDescent="0.25">
      <c r="A2" t="s">
        <v>3</v>
      </c>
      <c r="B2">
        <v>4.2399999999999998E-3</v>
      </c>
    </row>
    <row r="3" spans="1:21" x14ac:dyDescent="0.25">
      <c r="A3" t="s">
        <v>4</v>
      </c>
      <c r="B3">
        <v>0.4</v>
      </c>
    </row>
    <row r="4" spans="1:21" x14ac:dyDescent="0.25">
      <c r="A4" t="s">
        <v>9</v>
      </c>
      <c r="B4">
        <v>0.6</v>
      </c>
      <c r="E4">
        <f ca="1">EXP(_xlfn.NORM.INV(RAND(),0,sd.R))</f>
        <v>1.0194354170207467</v>
      </c>
    </row>
    <row r="7" spans="1:21" x14ac:dyDescent="0.25">
      <c r="U7" t="s">
        <v>11</v>
      </c>
    </row>
    <row r="8" spans="1:21" x14ac:dyDescent="0.25">
      <c r="A8" t="s">
        <v>5</v>
      </c>
      <c r="B8" t="s">
        <v>0</v>
      </c>
      <c r="C8" t="s">
        <v>1</v>
      </c>
      <c r="D8" t="s">
        <v>6</v>
      </c>
      <c r="E8" t="s">
        <v>7</v>
      </c>
      <c r="F8" t="s">
        <v>8</v>
      </c>
      <c r="U8" t="s">
        <v>10</v>
      </c>
    </row>
    <row r="9" spans="1:21" x14ac:dyDescent="0.25">
      <c r="A9">
        <v>1</v>
      </c>
      <c r="B9" s="2">
        <v>500</v>
      </c>
      <c r="C9" s="2">
        <f>B9*alpha/(1+B9*beta)</f>
        <v>153.36538461538461</v>
      </c>
      <c r="D9" s="2">
        <f>B9</f>
        <v>500</v>
      </c>
      <c r="E9">
        <f t="shared" ref="E9:E21" ca="1" si="0">_xlfn.BINOM.INV(D9,MIN(0.9999,F9),RAND())</f>
        <v>430</v>
      </c>
      <c r="F9" s="1">
        <f ca="1">(alpha*EXP(_xlfn.NORM.INV(RAND(),0,sd.R)))/(1+D9*beta)</f>
        <v>0.86474604826317103</v>
      </c>
    </row>
    <row r="10" spans="1:21" x14ac:dyDescent="0.25">
      <c r="A10">
        <v>2</v>
      </c>
      <c r="B10" s="2">
        <f>B9*(1-M)+C9</f>
        <v>453.36538461538464</v>
      </c>
      <c r="C10" s="2">
        <f>B10*alpha/(1+B10*beta)</f>
        <v>148.47046552336829</v>
      </c>
      <c r="D10" s="2">
        <f ca="1">D9*(1-M)+E9</f>
        <v>730</v>
      </c>
      <c r="E10">
        <f ca="1">_xlfn.BINOM.INV(D10,MIN(0.9999,F10),RAND())</f>
        <v>78</v>
      </c>
      <c r="F10" s="1">
        <f ca="1">(alpha*EXP(_xlfn.NORM.INV(RAND(),0,sd.R)))/(1+D10*beta)</f>
        <v>0.10475101849192199</v>
      </c>
    </row>
    <row r="11" spans="1:21" x14ac:dyDescent="0.25">
      <c r="A11">
        <v>3</v>
      </c>
      <c r="B11" s="2">
        <f>B10*(1-M)+C10</f>
        <v>420.48969629259909</v>
      </c>
      <c r="C11" s="2">
        <f>B11*alpha/(1+B11*beta)</f>
        <v>144.6016977384941</v>
      </c>
      <c r="D11" s="2">
        <f ca="1">D10*(1-M)+E10</f>
        <v>516</v>
      </c>
      <c r="E11">
        <f t="shared" ca="1" si="0"/>
        <v>201</v>
      </c>
      <c r="F11" s="1">
        <f ca="1">(alpha*EXP(_xlfn.NORM.INV(RAND(),0,sd.R)))/(1+D11*beta)</f>
        <v>0.4426261755924204</v>
      </c>
    </row>
    <row r="12" spans="1:21" x14ac:dyDescent="0.25">
      <c r="A12">
        <v>4</v>
      </c>
      <c r="B12" s="2">
        <f>B11*(1-M)+C11</f>
        <v>396.8955155140535</v>
      </c>
      <c r="C12" s="2">
        <f>B12*alpha/(1+B12*beta)</f>
        <v>141.57737140207843</v>
      </c>
      <c r="D12" s="2">
        <f ca="1">D11*(1-M)+E11</f>
        <v>510.59999999999997</v>
      </c>
      <c r="E12">
        <f t="shared" ca="1" si="0"/>
        <v>115</v>
      </c>
      <c r="F12" s="1">
        <f ca="1">(alpha*EXP(_xlfn.NORM.INV(RAND(),0,sd.R)))/(1+D12*beta)</f>
        <v>0.24013270063352654</v>
      </c>
    </row>
    <row r="13" spans="1:21" x14ac:dyDescent="0.25">
      <c r="A13">
        <v>5</v>
      </c>
      <c r="B13" s="2">
        <f>B12*(1-M)+C12</f>
        <v>379.71468071051049</v>
      </c>
      <c r="C13" s="2">
        <f>B13*alpha/(1+B13*beta)</f>
        <v>139.22923657177657</v>
      </c>
      <c r="D13" s="2">
        <f ca="1">D12*(1-M)+E12</f>
        <v>421.35999999999996</v>
      </c>
      <c r="E13">
        <f t="shared" ca="1" si="0"/>
        <v>257</v>
      </c>
      <c r="F13" s="1">
        <f ca="1">(alpha*EXP(_xlfn.NORM.INV(RAND(),0,sd.R)))/(1+D13*beta)</f>
        <v>0.60821606228035541</v>
      </c>
    </row>
    <row r="14" spans="1:21" x14ac:dyDescent="0.25">
      <c r="A14">
        <v>6</v>
      </c>
      <c r="B14" s="2">
        <f>B13*(1-M)+C13</f>
        <v>367.05804499808289</v>
      </c>
      <c r="C14" s="2">
        <f>B14*alpha/(1+B14*beta)</f>
        <v>137.41382509070851</v>
      </c>
      <c r="D14" s="2">
        <f ca="1">D13*(1-M)+E13</f>
        <v>509.81599999999997</v>
      </c>
      <c r="E14">
        <f t="shared" ca="1" si="0"/>
        <v>72</v>
      </c>
      <c r="F14" s="1">
        <f ca="1">(alpha*EXP(_xlfn.NORM.INV(RAND(),0,sd.R)))/(1+D14*beta)</f>
        <v>0.14075935857710151</v>
      </c>
    </row>
    <row r="15" spans="1:21" x14ac:dyDescent="0.25">
      <c r="A15">
        <v>7</v>
      </c>
      <c r="B15" s="2">
        <f>B14*(1-M)+C14</f>
        <v>357.64865208955825</v>
      </c>
      <c r="C15" s="2">
        <f>B15*alpha/(1+B15*beta)</f>
        <v>136.01400448444628</v>
      </c>
      <c r="D15" s="2">
        <f ca="1">D14*(1-M)+E14</f>
        <v>377.88959999999997</v>
      </c>
      <c r="E15">
        <f t="shared" ca="1" si="0"/>
        <v>162</v>
      </c>
      <c r="F15" s="1">
        <f ca="1">(alpha*EXP(_xlfn.NORM.INV(RAND(),0,sd.R)))/(1+D15*beta)</f>
        <v>0.41743787784323511</v>
      </c>
    </row>
    <row r="16" spans="1:21" x14ac:dyDescent="0.25">
      <c r="A16">
        <v>8</v>
      </c>
      <c r="B16" s="2">
        <f>B15*(1-M)+C15</f>
        <v>350.60319573818123</v>
      </c>
      <c r="C16" s="2">
        <f>B16*alpha/(1+B16*beta)</f>
        <v>134.93645394650127</v>
      </c>
      <c r="D16" s="2">
        <f ca="1">D15*(1-M)+E15</f>
        <v>388.73375999999996</v>
      </c>
      <c r="E16">
        <f t="shared" ca="1" si="0"/>
        <v>50</v>
      </c>
      <c r="F16" s="1">
        <f ca="1">(alpha*EXP(_xlfn.NORM.INV(RAND(),0,sd.R)))/(1+D16*beta)</f>
        <v>0.11910450225386504</v>
      </c>
    </row>
    <row r="17" spans="1:6" x14ac:dyDescent="0.25">
      <c r="A17">
        <v>9</v>
      </c>
      <c r="B17" s="2">
        <f>B16*(1-M)+C16</f>
        <v>345.29837138941002</v>
      </c>
      <c r="C17" s="2">
        <f>B17*alpha/(1+B17*beta)</f>
        <v>134.10787812855713</v>
      </c>
      <c r="D17" s="2">
        <f ca="1">D16*(1-M)+E16</f>
        <v>283.24025599999993</v>
      </c>
      <c r="E17">
        <f t="shared" ca="1" si="0"/>
        <v>140</v>
      </c>
      <c r="F17" s="1">
        <f ca="1">(alpha*EXP(_xlfn.NORM.INV(RAND(),0,sd.R)))/(1+D17*beta)</f>
        <v>0.45593505328836992</v>
      </c>
    </row>
    <row r="18" spans="1:6" x14ac:dyDescent="0.25">
      <c r="A18">
        <v>10</v>
      </c>
      <c r="B18" s="2">
        <f>B17*(1-M)+C17</f>
        <v>341.28690096220316</v>
      </c>
      <c r="C18" s="2">
        <f>B18*alpha/(1+B18*beta)</f>
        <v>133.47120082802883</v>
      </c>
      <c r="D18" s="2">
        <f ca="1">D17*(1-M)+E17</f>
        <v>309.94415359999994</v>
      </c>
      <c r="E18">
        <f t="shared" ca="1" si="0"/>
        <v>222</v>
      </c>
      <c r="F18" s="1">
        <f ca="1">(alpha*EXP(_xlfn.NORM.INV(RAND(),0,sd.R)))/(1+D18*beta)</f>
        <v>0.73433257080366754</v>
      </c>
    </row>
    <row r="19" spans="1:6" x14ac:dyDescent="0.25">
      <c r="A19">
        <v>11</v>
      </c>
      <c r="B19" s="2">
        <f>B18*(1-M)+C18</f>
        <v>338.24334140535075</v>
      </c>
      <c r="C19" s="2">
        <f>B19*alpha/(1+B19*beta)</f>
        <v>132.98220843870055</v>
      </c>
      <c r="D19" s="2">
        <f ca="1">D18*(1-M)+E18</f>
        <v>407.96649215999992</v>
      </c>
      <c r="E19">
        <f t="shared" ca="1" si="0"/>
        <v>79</v>
      </c>
      <c r="F19" s="1">
        <f ca="1">(alpha*EXP(_xlfn.NORM.INV(RAND(),0,sd.R)))/(1+D19*beta)</f>
        <v>0.16703480970414697</v>
      </c>
    </row>
    <row r="20" spans="1:6" x14ac:dyDescent="0.25">
      <c r="A20">
        <v>12</v>
      </c>
      <c r="B20" s="2">
        <f>B19*(1-M)+C19</f>
        <v>335.92821328191098</v>
      </c>
      <c r="C20" s="2">
        <f>B20*alpha/(1+B20*beta)</f>
        <v>132.60676322470172</v>
      </c>
      <c r="D20" s="2">
        <f ca="1">D19*(1-M)+E19</f>
        <v>323.77989529599995</v>
      </c>
      <c r="E20">
        <f t="shared" ca="1" si="0"/>
        <v>183</v>
      </c>
      <c r="F20" s="1">
        <f ca="1">(alpha*EXP(_xlfn.NORM.INV(RAND(),0,sd.R)))/(1+D20*beta)</f>
        <v>0.56169655893603909</v>
      </c>
    </row>
    <row r="21" spans="1:6" x14ac:dyDescent="0.25">
      <c r="A21">
        <v>13</v>
      </c>
      <c r="B21" s="2">
        <f>B20*(1-M)+C20</f>
        <v>334.16369119384831</v>
      </c>
      <c r="C21" s="2">
        <f>B21*alpha/(1+B21*beta)</f>
        <v>132.3185619689898</v>
      </c>
      <c r="D21" s="2">
        <f ca="1">D20*(1-M)+E20</f>
        <v>377.26793717759995</v>
      </c>
      <c r="E21">
        <f t="shared" ca="1" si="0"/>
        <v>81</v>
      </c>
      <c r="F21" s="1">
        <f ca="1">(alpha*EXP(_xlfn.NORM.INV(RAND(),0,sd.R)))/(1+D21*beta)</f>
        <v>0.2060608453145516</v>
      </c>
    </row>
    <row r="22" spans="1:6" x14ac:dyDescent="0.25">
      <c r="A22">
        <v>14</v>
      </c>
      <c r="B22" s="2">
        <f>B21*(1-M)+C21</f>
        <v>332.81677668529881</v>
      </c>
      <c r="C22" s="2">
        <f>B22*alpha/(1+B22*beta)</f>
        <v>132.09736531580216</v>
      </c>
      <c r="D22" s="2">
        <f ca="1">D21*(1-M)+E21</f>
        <v>307.36076230655999</v>
      </c>
      <c r="E22">
        <f ca="1">_xlfn.BINOM.INV(D22,MIN(0.9999,F22),RAND())</f>
        <v>45</v>
      </c>
      <c r="F22" s="1">
        <f ca="1">(alpha*EXP(_xlfn.NORM.INV(RAND(),0,sd.R)))/(1+D22*beta)</f>
        <v>0.18205174614584946</v>
      </c>
    </row>
    <row r="23" spans="1:6" x14ac:dyDescent="0.25">
      <c r="A23">
        <v>15</v>
      </c>
      <c r="B23" s="2">
        <f>B22*(1-M)+C22</f>
        <v>331.78743132698145</v>
      </c>
      <c r="C23" s="2">
        <f>B23*alpha/(1+B23*beta)</f>
        <v>131.92761370851221</v>
      </c>
      <c r="D23" s="2">
        <f ca="1">D22*(1-M)+E22</f>
        <v>229.41645738393598</v>
      </c>
      <c r="E23">
        <f t="shared" ref="E23:E53" ca="1" si="1">_xlfn.BINOM.INV(D23,MIN(0.9999,F23),RAND())</f>
        <v>110</v>
      </c>
      <c r="F23" s="1">
        <f ca="1">(alpha*EXP(_xlfn.NORM.INV(RAND(),0,sd.R)))/(1+D23*beta)</f>
        <v>0.4492638758557862</v>
      </c>
    </row>
    <row r="24" spans="1:6" x14ac:dyDescent="0.25">
      <c r="A24">
        <v>16</v>
      </c>
      <c r="B24" s="2">
        <f>B23*(1-M)+C23</f>
        <v>331.00007250470105</v>
      </c>
      <c r="C24" s="2">
        <f>B24*alpha/(1+B24*beta)</f>
        <v>131.79735249054093</v>
      </c>
      <c r="D24" s="2">
        <f ca="1">D23*(1-M)+E23</f>
        <v>247.64987443036159</v>
      </c>
      <c r="E24">
        <f t="shared" ca="1" si="1"/>
        <v>111</v>
      </c>
      <c r="F24" s="1">
        <f ca="1">(alpha*EXP(_xlfn.NORM.INV(RAND(),0,sd.R)))/(1+D24*beta)</f>
        <v>0.47144383577424698</v>
      </c>
    </row>
    <row r="25" spans="1:6" x14ac:dyDescent="0.25">
      <c r="A25">
        <v>17</v>
      </c>
      <c r="B25" s="2">
        <f>B24*(1-M)+C24</f>
        <v>330.39739599336156</v>
      </c>
      <c r="C25" s="2">
        <f>B25*alpha/(1+B25*beta)</f>
        <v>131.69740048510423</v>
      </c>
      <c r="D25" s="2">
        <f ca="1">D24*(1-M)+E24</f>
        <v>259.58992465821694</v>
      </c>
      <c r="E25">
        <f t="shared" ca="1" si="1"/>
        <v>122</v>
      </c>
      <c r="F25" s="1">
        <f ca="1">(alpha*EXP(_xlfn.NORM.INV(RAND(),0,sd.R)))/(1+D25*beta)</f>
        <v>0.51569668302844418</v>
      </c>
    </row>
    <row r="26" spans="1:6" x14ac:dyDescent="0.25">
      <c r="A26">
        <v>18</v>
      </c>
      <c r="B26" s="2">
        <f>B25*(1-M)+C25</f>
        <v>329.93583808112112</v>
      </c>
      <c r="C26" s="2">
        <f>B26*alpha/(1+B26*beta)</f>
        <v>131.62070857013646</v>
      </c>
      <c r="D26" s="2">
        <f ca="1">D25*(1-M)+E25</f>
        <v>277.75395479493017</v>
      </c>
      <c r="E26">
        <f t="shared" ca="1" si="1"/>
        <v>41</v>
      </c>
      <c r="F26" s="1">
        <f ca="1">(alpha*EXP(_xlfn.NORM.INV(RAND(),0,sd.R)))/(1+D26*beta)</f>
        <v>0.17823569414199258</v>
      </c>
    </row>
    <row r="27" spans="1:6" x14ac:dyDescent="0.25">
      <c r="A27">
        <v>19</v>
      </c>
      <c r="B27" s="2">
        <f>B26*(1-M)+C26</f>
        <v>329.58221141880915</v>
      </c>
      <c r="C27" s="2">
        <f>B27*alpha/(1+B27*beta)</f>
        <v>131.56186567165679</v>
      </c>
      <c r="D27" s="2">
        <f ca="1">D26*(1-M)+E26</f>
        <v>207.65237287695808</v>
      </c>
      <c r="E27">
        <f t="shared" ca="1" si="1"/>
        <v>125</v>
      </c>
      <c r="F27" s="1">
        <f ca="1">(alpha*EXP(_xlfn.NORM.INV(RAND(),0,sd.R)))/(1+D27*beta)</f>
        <v>0.58097769818306</v>
      </c>
    </row>
    <row r="28" spans="1:6" x14ac:dyDescent="0.25">
      <c r="A28">
        <v>20</v>
      </c>
      <c r="B28" s="2">
        <f>B27*(1-M)+C27</f>
        <v>329.31119252294229</v>
      </c>
      <c r="C28" s="2">
        <f>B28*alpha/(1+B28*beta)</f>
        <v>131.51671872671562</v>
      </c>
      <c r="D28" s="2">
        <f ca="1">D27*(1-M)+E27</f>
        <v>249.59142372617484</v>
      </c>
      <c r="E28">
        <f t="shared" ca="1" si="1"/>
        <v>112</v>
      </c>
      <c r="F28" s="1">
        <f ca="1">(alpha*EXP(_xlfn.NORM.INV(RAND(),0,sd.R)))/(1+D28*beta)</f>
        <v>0.47794376144729922</v>
      </c>
    </row>
    <row r="29" spans="1:6" x14ac:dyDescent="0.25">
      <c r="A29">
        <v>21</v>
      </c>
      <c r="B29" s="2">
        <f>B28*(1-M)+C28</f>
        <v>329.10343424048096</v>
      </c>
      <c r="C29" s="2">
        <f>B29*alpha/(1+B29*beta)</f>
        <v>131.48208054906689</v>
      </c>
      <c r="D29" s="2">
        <f ca="1">D28*(1-M)+E28</f>
        <v>261.7548542357049</v>
      </c>
      <c r="E29">
        <f t="shared" ca="1" si="1"/>
        <v>99</v>
      </c>
      <c r="F29" s="1">
        <f ca="1">(alpha*EXP(_xlfn.NORM.INV(RAND(),0,sd.R)))/(1+D29*beta)</f>
        <v>0.41658267344594657</v>
      </c>
    </row>
    <row r="30" spans="1:6" x14ac:dyDescent="0.25">
      <c r="A30">
        <v>22</v>
      </c>
      <c r="B30" s="2">
        <f>B29*(1-M)+C29</f>
        <v>328.94414109335548</v>
      </c>
      <c r="C30" s="2">
        <f>B30*alpha/(1+B30*beta)</f>
        <v>131.45550538637269</v>
      </c>
      <c r="D30" s="2">
        <f ca="1">D29*(1-M)+E29</f>
        <v>256.05291254142293</v>
      </c>
      <c r="E30">
        <f t="shared" ca="1" si="1"/>
        <v>157</v>
      </c>
      <c r="F30" s="1">
        <f ca="1">(alpha*EXP(_xlfn.NORM.INV(RAND(),0,sd.R)))/(1+D30*beta)</f>
        <v>0.62150076891453609</v>
      </c>
    </row>
    <row r="31" spans="1:6" x14ac:dyDescent="0.25">
      <c r="A31">
        <v>23</v>
      </c>
      <c r="B31" s="2">
        <f>B30*(1-M)+C30</f>
        <v>328.82199004238601</v>
      </c>
      <c r="C31" s="2">
        <f>B31*alpha/(1+B31*beta)</f>
        <v>131.43511654931746</v>
      </c>
      <c r="D31" s="2">
        <f ca="1">D30*(1-M)+E30</f>
        <v>310.63174752485372</v>
      </c>
      <c r="E31">
        <f t="shared" ca="1" si="1"/>
        <v>310</v>
      </c>
      <c r="F31" s="1">
        <f ca="1">(alpha*EXP(_xlfn.NORM.INV(RAND(),0,sd.R)))/(1+D31*beta)</f>
        <v>1.1695882247881915</v>
      </c>
    </row>
    <row r="32" spans="1:6" x14ac:dyDescent="0.25">
      <c r="A32">
        <v>24</v>
      </c>
      <c r="B32" s="2">
        <f>B31*(1-M)+C31</f>
        <v>328.72831057474906</v>
      </c>
      <c r="C32" s="2">
        <f>B32*alpha/(1+B32*beta)</f>
        <v>131.41947406765456</v>
      </c>
      <c r="D32" s="2">
        <f ca="1">D31*(1-M)+E31</f>
        <v>496.37904851491226</v>
      </c>
      <c r="E32">
        <f t="shared" ca="1" si="1"/>
        <v>97</v>
      </c>
      <c r="F32" s="1">
        <f ca="1">(alpha*EXP(_xlfn.NORM.INV(RAND(),0,sd.R)))/(1+D32*beta)</f>
        <v>0.18327088622601939</v>
      </c>
    </row>
    <row r="33" spans="1:6" x14ac:dyDescent="0.25">
      <c r="A33">
        <v>25</v>
      </c>
      <c r="B33" s="2">
        <f>B32*(1-M)+C32</f>
        <v>328.65646041250398</v>
      </c>
      <c r="C33" s="2">
        <f>B33*alpha/(1+B33*beta)</f>
        <v>131.40747309840634</v>
      </c>
      <c r="D33" s="2">
        <f ca="1">D32*(1-M)+E32</f>
        <v>394.82742910894734</v>
      </c>
      <c r="E33">
        <f t="shared" ca="1" si="1"/>
        <v>137</v>
      </c>
      <c r="F33" s="1">
        <f ca="1">(alpha*EXP(_xlfn.NORM.INV(RAND(),0,sd.R)))/(1+D33*beta)</f>
        <v>0.37182330211832254</v>
      </c>
    </row>
    <row r="34" spans="1:6" x14ac:dyDescent="0.25">
      <c r="A34">
        <v>26</v>
      </c>
      <c r="B34" s="2">
        <f>B33*(1-M)+C33</f>
        <v>328.60134934590872</v>
      </c>
      <c r="C34" s="2">
        <f>B34*alpha/(1+B34*beta)</f>
        <v>131.39826595176015</v>
      </c>
      <c r="D34" s="2">
        <f ca="1">D33*(1-M)+E33</f>
        <v>373.89645746536837</v>
      </c>
      <c r="E34">
        <f t="shared" ca="1" si="1"/>
        <v>253</v>
      </c>
      <c r="F34" s="1">
        <f ca="1">(alpha*EXP(_xlfn.NORM.INV(RAND(),0,sd.R)))/(1+D34*beta)</f>
        <v>0.69344492650188916</v>
      </c>
    </row>
    <row r="35" spans="1:6" x14ac:dyDescent="0.25">
      <c r="A35">
        <v>27</v>
      </c>
      <c r="B35" s="2">
        <f>B34*(1-M)+C34</f>
        <v>328.55907555930537</v>
      </c>
      <c r="C35" s="2">
        <f>B35*alpha/(1+B35*beta)</f>
        <v>131.39120225050974</v>
      </c>
      <c r="D35" s="2">
        <f ca="1">D34*(1-M)+E34</f>
        <v>477.337874479221</v>
      </c>
      <c r="E35">
        <f t="shared" ca="1" si="1"/>
        <v>84</v>
      </c>
      <c r="F35" s="1">
        <f ca="1">(alpha*EXP(_xlfn.NORM.INV(RAND(),0,sd.R)))/(1+D35*beta)</f>
        <v>0.19213291124155846</v>
      </c>
    </row>
    <row r="36" spans="1:6" x14ac:dyDescent="0.25">
      <c r="A36">
        <v>28</v>
      </c>
      <c r="B36" s="2">
        <f>B35*(1-M)+C35</f>
        <v>328.52664758609296</v>
      </c>
      <c r="C36" s="2">
        <f>B36*alpha/(1+B36*beta)</f>
        <v>131.38578300959654</v>
      </c>
      <c r="D36" s="2">
        <f ca="1">D35*(1-M)+E35</f>
        <v>370.40272468753261</v>
      </c>
      <c r="E36">
        <f t="shared" ca="1" si="1"/>
        <v>183</v>
      </c>
      <c r="F36" s="1">
        <f ca="1">(alpha*EXP(_xlfn.NORM.INV(RAND(),0,sd.R)))/(1+D36*beta)</f>
        <v>0.48725280686259259</v>
      </c>
    </row>
    <row r="37" spans="1:6" x14ac:dyDescent="0.25">
      <c r="A37">
        <v>29</v>
      </c>
      <c r="B37" s="2">
        <f>B36*(1-M)+C36</f>
        <v>328.50177156125233</v>
      </c>
      <c r="C37" s="2">
        <f>B37*alpha/(1+B37*beta)</f>
        <v>131.38162539977097</v>
      </c>
      <c r="D37" s="2">
        <f ca="1">D36*(1-M)+E36</f>
        <v>405.24163481251958</v>
      </c>
      <c r="E37">
        <f t="shared" ca="1" si="1"/>
        <v>105</v>
      </c>
      <c r="F37" s="1">
        <f ca="1">(alpha*EXP(_xlfn.NORM.INV(RAND(),0,sd.R)))/(1+D37*beta)</f>
        <v>0.27985318623823352</v>
      </c>
    </row>
    <row r="38" spans="1:6" x14ac:dyDescent="0.25">
      <c r="A38">
        <v>30</v>
      </c>
      <c r="B38" s="2">
        <f>B37*(1-M)+C37</f>
        <v>328.48268833652236</v>
      </c>
      <c r="C38" s="2">
        <f>B38*alpha/(1+B38*beta)</f>
        <v>131.37843571076419</v>
      </c>
      <c r="D38" s="2">
        <f ca="1">D37*(1-M)+E37</f>
        <v>348.14498088751174</v>
      </c>
      <c r="E38">
        <f t="shared" ca="1" si="1"/>
        <v>312</v>
      </c>
      <c r="F38" s="1">
        <f ca="1">(alpha*EXP(_xlfn.NORM.INV(RAND(),0,sd.R)))/(1+D38*beta)</f>
        <v>0.86453402092393083</v>
      </c>
    </row>
    <row r="39" spans="1:6" x14ac:dyDescent="0.25">
      <c r="A39">
        <v>31</v>
      </c>
      <c r="B39" s="2">
        <f>B38*(1-M)+C38</f>
        <v>328.46804871267761</v>
      </c>
      <c r="C39" s="2">
        <f>B39*alpha/(1+B39*beta)</f>
        <v>131.37598860665136</v>
      </c>
      <c r="D39" s="2">
        <f ca="1">D38*(1-M)+E38</f>
        <v>520.88698853250708</v>
      </c>
      <c r="E39">
        <f t="shared" ca="1" si="1"/>
        <v>303</v>
      </c>
      <c r="F39" s="1">
        <f ca="1">(alpha*EXP(_xlfn.NORM.INV(RAND(),0,sd.R)))/(1+D39*beta)</f>
        <v>0.58260297836936115</v>
      </c>
    </row>
    <row r="40" spans="1:6" x14ac:dyDescent="0.25">
      <c r="A40">
        <v>32</v>
      </c>
      <c r="B40" s="2">
        <f>B39*(1-M)+C39</f>
        <v>328.45681783425789</v>
      </c>
      <c r="C40" s="2">
        <f>B40*alpha/(1+B40*beta)</f>
        <v>131.37411120945711</v>
      </c>
      <c r="D40" s="2">
        <f ca="1">D39*(1-M)+E39</f>
        <v>615.5321931195042</v>
      </c>
      <c r="E40">
        <f t="shared" ca="1" si="1"/>
        <v>132</v>
      </c>
      <c r="F40" s="1">
        <f ca="1">(alpha*EXP(_xlfn.NORM.INV(RAND(),0,sd.R)))/(1+D40*beta)</f>
        <v>0.20628536900347405</v>
      </c>
    </row>
    <row r="41" spans="1:6" x14ac:dyDescent="0.25">
      <c r="A41">
        <v>33</v>
      </c>
      <c r="B41" s="2">
        <f>B40*(1-M)+C40</f>
        <v>328.44820191001185</v>
      </c>
      <c r="C41" s="2">
        <f>B41*alpha/(1+B41*beta)</f>
        <v>131.37267088748879</v>
      </c>
      <c r="D41" s="2">
        <f ca="1">D40*(1-M)+E40</f>
        <v>501.31931587170249</v>
      </c>
      <c r="E41">
        <f t="shared" ca="1" si="1"/>
        <v>154</v>
      </c>
      <c r="F41" s="1">
        <f ca="1">(alpha*EXP(_xlfn.NORM.INV(RAND(),0,sd.R)))/(1+D41*beta)</f>
        <v>0.30082186150010992</v>
      </c>
    </row>
    <row r="42" spans="1:6" x14ac:dyDescent="0.25">
      <c r="A42">
        <v>34</v>
      </c>
      <c r="B42" s="2">
        <f>B41*(1-M)+C41</f>
        <v>328.44159203349591</v>
      </c>
      <c r="C42" s="2">
        <f>B42*alpha/(1+B42*beta)</f>
        <v>131.37156588621883</v>
      </c>
      <c r="D42" s="2">
        <f ca="1">D41*(1-M)+E41</f>
        <v>454.79158952302146</v>
      </c>
      <c r="E42">
        <f t="shared" ca="1" si="1"/>
        <v>175</v>
      </c>
      <c r="F42" s="1">
        <f ca="1">(alpha*EXP(_xlfn.NORM.INV(RAND(),0,sd.R)))/(1+D42*beta)</f>
        <v>0.40889450906393671</v>
      </c>
    </row>
    <row r="43" spans="1:6" x14ac:dyDescent="0.25">
      <c r="A43">
        <v>35</v>
      </c>
      <c r="B43" s="2">
        <f>B42*(1-M)+C42</f>
        <v>328.43652110631638</v>
      </c>
      <c r="C43" s="2">
        <f>B43*alpha/(1+B43*beta)</f>
        <v>131.37071814012995</v>
      </c>
      <c r="D43" s="2">
        <f ca="1">D42*(1-M)+E42</f>
        <v>447.87495371381289</v>
      </c>
      <c r="E43">
        <f t="shared" ca="1" si="1"/>
        <v>194</v>
      </c>
      <c r="F43" s="1">
        <f ca="1">(alpha*EXP(_xlfn.NORM.INV(RAND(),0,sd.R)))/(1+D43*beta)</f>
        <v>0.41666394447466421</v>
      </c>
    </row>
    <row r="44" spans="1:6" x14ac:dyDescent="0.25">
      <c r="A44">
        <v>36</v>
      </c>
      <c r="B44" s="2">
        <f>B43*(1-M)+C43</f>
        <v>328.43263080391978</v>
      </c>
      <c r="C44" s="2">
        <f>B44*alpha/(1+B44*beta)</f>
        <v>131.37006775788248</v>
      </c>
      <c r="D44" s="2">
        <f ca="1">D43*(1-M)+E43</f>
        <v>462.7249722282877</v>
      </c>
      <c r="E44">
        <f t="shared" ca="1" si="1"/>
        <v>179</v>
      </c>
      <c r="F44" s="1">
        <f ca="1">(alpha*EXP(_xlfn.NORM.INV(RAND(),0,sd.R)))/(1+D44*beta)</f>
        <v>0.37383469277930348</v>
      </c>
    </row>
    <row r="45" spans="1:6" x14ac:dyDescent="0.25">
      <c r="A45">
        <v>37</v>
      </c>
      <c r="B45" s="2">
        <f>B44*(1-M)+C44</f>
        <v>328.42964624023432</v>
      </c>
      <c r="C45" s="2">
        <f>B45*alpha/(1+B45*beta)</f>
        <v>131.36956879130125</v>
      </c>
      <c r="D45" s="2">
        <f ca="1">D44*(1-M)+E44</f>
        <v>456.6349833369726</v>
      </c>
      <c r="E45">
        <f t="shared" ca="1" si="1"/>
        <v>131</v>
      </c>
      <c r="F45" s="1">
        <f ca="1">(alpha*EXP(_xlfn.NORM.INV(RAND(),0,sd.R)))/(1+D45*beta)</f>
        <v>0.28406494920889463</v>
      </c>
    </row>
    <row r="46" spans="1:6" x14ac:dyDescent="0.25">
      <c r="A46">
        <v>38</v>
      </c>
      <c r="B46" s="2">
        <f>B45*(1-M)+C45</f>
        <v>328.42735653544185</v>
      </c>
      <c r="C46" s="2">
        <f>B46*alpha/(1+B46*beta)</f>
        <v>131.36918598933369</v>
      </c>
      <c r="D46" s="2">
        <f ca="1">D45*(1-M)+E45</f>
        <v>404.98099000218355</v>
      </c>
      <c r="E46">
        <f t="shared" ca="1" si="1"/>
        <v>99</v>
      </c>
      <c r="F46" s="1">
        <f ca="1">(alpha*EXP(_xlfn.NORM.INV(RAND(),0,sd.R)))/(1+D46*beta)</f>
        <v>0.29617067004819086</v>
      </c>
    </row>
    <row r="47" spans="1:6" x14ac:dyDescent="0.25">
      <c r="A47">
        <v>39</v>
      </c>
      <c r="B47" s="2">
        <f>B46*(1-M)+C46</f>
        <v>328.42559991059875</v>
      </c>
      <c r="C47" s="2">
        <f>B47*alpha/(1+B47*beta)</f>
        <v>131.36889230768949</v>
      </c>
      <c r="D47" s="2">
        <f ca="1">D46*(1-M)+E46</f>
        <v>341.9885940013101</v>
      </c>
      <c r="E47">
        <f t="shared" ca="1" si="1"/>
        <v>100</v>
      </c>
      <c r="F47" s="1">
        <f ca="1">(alpha*EXP(_xlfn.NORM.INV(RAND(),0,sd.R)))/(1+D47*beta)</f>
        <v>0.27017042124195462</v>
      </c>
    </row>
    <row r="48" spans="1:6" x14ac:dyDescent="0.25">
      <c r="A48">
        <v>40</v>
      </c>
      <c r="B48" s="2">
        <f>B47*(1-M)+C47</f>
        <v>328.42425225404872</v>
      </c>
      <c r="C48" s="2">
        <f>B48*alpha/(1+B48*beta)</f>
        <v>131.36866699824429</v>
      </c>
      <c r="D48" s="2">
        <f ca="1">D47*(1-M)+E47</f>
        <v>305.19315640078605</v>
      </c>
      <c r="E48">
        <f t="shared" ca="1" si="1"/>
        <v>129</v>
      </c>
      <c r="F48" s="1">
        <f ca="1">(alpha*EXP(_xlfn.NORM.INV(RAND(),0,sd.R)))/(1+D48*beta)</f>
        <v>0.40599568793568486</v>
      </c>
    </row>
    <row r="49" spans="1:6" x14ac:dyDescent="0.25">
      <c r="A49">
        <v>41</v>
      </c>
      <c r="B49" s="2">
        <f>B48*(1-M)+C48</f>
        <v>328.42321835067355</v>
      </c>
      <c r="C49" s="2">
        <f>B49*alpha/(1+B49*beta)</f>
        <v>131.36849414323981</v>
      </c>
      <c r="D49" s="2">
        <f ca="1">D48*(1-M)+E48</f>
        <v>312.11589384047159</v>
      </c>
      <c r="E49">
        <f t="shared" ca="1" si="1"/>
        <v>62</v>
      </c>
      <c r="F49" s="1">
        <f ca="1">(alpha*EXP(_xlfn.NORM.INV(RAND(),0,sd.R)))/(1+D49*beta)</f>
        <v>0.21791773201344253</v>
      </c>
    </row>
    <row r="50" spans="1:6" x14ac:dyDescent="0.25">
      <c r="A50">
        <v>42</v>
      </c>
      <c r="B50" s="2">
        <f>B49*(1-M)+C49</f>
        <v>328.42242515364393</v>
      </c>
      <c r="C50" s="2">
        <f>B50*alpha/(1+B50*beta)</f>
        <v>131.36836153073136</v>
      </c>
      <c r="D50" s="2">
        <f ca="1">D49*(1-M)+E49</f>
        <v>249.26953630428295</v>
      </c>
      <c r="E50">
        <f t="shared" ca="1" si="1"/>
        <v>154</v>
      </c>
      <c r="F50" s="1">
        <f ca="1">(alpha*EXP(_xlfn.NORM.INV(RAND(),0,sd.R)))/(1+D50*beta)</f>
        <v>0.63824069984872023</v>
      </c>
    </row>
    <row r="51" spans="1:6" x14ac:dyDescent="0.25">
      <c r="A51">
        <v>43</v>
      </c>
      <c r="B51" s="2">
        <f>B50*(1-M)+C50</f>
        <v>328.42181662291773</v>
      </c>
      <c r="C51" s="2">
        <f>B51*alpha/(1+B51*beta)</f>
        <v>131.36825979183988</v>
      </c>
      <c r="D51" s="2">
        <f ca="1">D50*(1-M)+E50</f>
        <v>303.56172178256975</v>
      </c>
      <c r="E51">
        <f t="shared" ca="1" si="1"/>
        <v>112</v>
      </c>
      <c r="F51" s="1">
        <f ca="1">(alpha*EXP(_xlfn.NORM.INV(RAND(),0,sd.R)))/(1+D51*beta)</f>
        <v>0.3772186739905154</v>
      </c>
    </row>
    <row r="52" spans="1:6" x14ac:dyDescent="0.25">
      <c r="A52">
        <v>44</v>
      </c>
      <c r="B52" s="2">
        <f>B51*(1-M)+C51</f>
        <v>328.42134976559055</v>
      </c>
      <c r="C52" s="2">
        <f>B52*alpha/(1+B52*beta)</f>
        <v>131.36818173885845</v>
      </c>
      <c r="D52" s="2">
        <f ca="1">D51*(1-M)+E51</f>
        <v>294.13703306954187</v>
      </c>
      <c r="E52">
        <f t="shared" ca="1" si="1"/>
        <v>80</v>
      </c>
      <c r="F52" s="1">
        <f ca="1">(alpha*EXP(_xlfn.NORM.INV(RAND(),0,sd.R)))/(1+D52*beta)</f>
        <v>0.25708942894039988</v>
      </c>
    </row>
    <row r="53" spans="1:6" x14ac:dyDescent="0.25">
      <c r="A53">
        <v>45</v>
      </c>
      <c r="B53" s="2">
        <f>B52*(1-M)+C52</f>
        <v>328.42099159821277</v>
      </c>
      <c r="C53" s="2">
        <f>B53*alpha/(1+B53*beta)</f>
        <v>131.3681218574537</v>
      </c>
      <c r="D53" s="2">
        <f ca="1">D52*(1-M)+E52</f>
        <v>256.48221984172511</v>
      </c>
      <c r="E53">
        <f t="shared" ca="1" si="1"/>
        <v>120</v>
      </c>
      <c r="F53" s="1">
        <f ca="1">(alpha*EXP(_xlfn.NORM.INV(RAND(),0,sd.R)))/(1+D53*beta)</f>
        <v>0.49468062052588868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alpha</vt:lpstr>
      <vt:lpstr>beta</vt:lpstr>
      <vt:lpstr>M</vt:lpstr>
      <vt:lpstr>sd.R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 Coggins</dc:creator>
  <cp:lastModifiedBy>Lewis Coggins</cp:lastModifiedBy>
  <dcterms:created xsi:type="dcterms:W3CDTF">2023-10-12T17:21:34Z</dcterms:created>
  <dcterms:modified xsi:type="dcterms:W3CDTF">2023-10-12T20:26:26Z</dcterms:modified>
</cp:coreProperties>
</file>