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lewis/GitHub/IFB299/Documents/"/>
    </mc:Choice>
  </mc:AlternateContent>
  <bookViews>
    <workbookView xWindow="0" yWindow="460" windowWidth="33600" windowHeight="1922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E4" i="1"/>
  <c r="D4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</calcChain>
</file>

<file path=xl/sharedStrings.xml><?xml version="1.0" encoding="utf-8"?>
<sst xmlns="http://schemas.openxmlformats.org/spreadsheetml/2006/main" count="10" uniqueCount="10">
  <si>
    <t>Estimated Days Left</t>
  </si>
  <si>
    <t>Sprint Days (Mon - Fri)</t>
  </si>
  <si>
    <t>Actual days</t>
  </si>
  <si>
    <t>Completed</t>
  </si>
  <si>
    <t>Hours Taken to do This</t>
  </si>
  <si>
    <t>Release Burndown</t>
  </si>
  <si>
    <t>Sprints</t>
  </si>
  <si>
    <t>Estimated Story Points Completed</t>
  </si>
  <si>
    <t>Story Points Completed</t>
  </si>
  <si>
    <t>Story Point Burndown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</si>
</sst>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57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2"/>
      <color rgb="FF006100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4" tint="0.59999389629810485"/>
        <bgColor indexed="65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4">
    <xf numFmtId="0" fontId="0" fillId="0" borderId="0"/>
    <xf numFmtId="0" fontId="4" fillId="2" borderId="0" applyNumberFormat="0" applyBorder="0" applyAlignment="0" applyProtection="0"/>
    <xf numFmtId="0" fontId="5" fillId="3" borderId="0" applyNumberFormat="0" applyBorder="0" applyAlignment="0" applyProtection="0"/>
    <xf numFmtId="0" fontId="2" fillId="4" borderId="0" applyNumberFormat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right"/>
    </xf>
    <xf numFmtId="0" fontId="3" fillId="0" borderId="0" xfId="0" applyFont="1"/>
    <xf numFmtId="0" fontId="1" fillId="4" borderId="0" xfId="3" applyFont="1"/>
    <xf numFmtId="0" fontId="4" fillId="2" borderId="1" xfId="1" applyBorder="1"/>
    <xf numFmtId="0" fontId="8" fillId="2" borderId="1" xfId="1" applyFont="1" applyBorder="1"/>
    <xf numFmtId="0" fontId="5" fillId="3" borderId="1" xfId="2" applyBorder="1"/>
    <xf numFmtId="0" fontId="0" fillId="0" borderId="1" xfId="0" applyBorder="1"/>
    <xf numFmtId="0" fontId="2" fillId="4" borderId="1" xfId="3" applyBorder="1"/>
    <xf numFmtId="0" fontId="2" fillId="4" borderId="1" xfId="3" applyBorder="1" applyAlignment="1">
      <alignment horizontal="right"/>
    </xf>
    <xf numFmtId="0" fontId="8" fillId="2" borderId="1" xfId="1" applyFont="1" applyBorder="1" applyAlignment="1">
      <alignment horizontal="center"/>
    </xf>
  </cellXfs>
  <cellStyles count="14">
    <cellStyle name="40% - Accent1" xfId="3" builtinId="3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Good" xfId="1" builtinId="26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Media Vault Burndown</a:t>
            </a:r>
          </a:p>
        </c:rich>
      </c:tx>
      <c:layout>
        <c:manualLayout>
          <c:xMode val="edge"/>
          <c:yMode val="edge"/>
          <c:x val="0.434751999434414"/>
          <c:y val="0.01795689780841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Prediction</c:v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Sheet1!$C$3:$W$3</c:f>
              <c:numCache>
                <c:formatCode>General</c:formatCode>
                <c:ptCount val="2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</c:numCache>
            </c:numRef>
          </c:cat>
          <c:val>
            <c:numRef>
              <c:f>Sheet1!$C$2:$V$2</c:f>
              <c:numCache>
                <c:formatCode>General</c:formatCode>
                <c:ptCount val="20"/>
                <c:pt idx="0">
                  <c:v>76.0</c:v>
                </c:pt>
                <c:pt idx="1">
                  <c:v>72.2</c:v>
                </c:pt>
                <c:pt idx="2">
                  <c:v>68.4</c:v>
                </c:pt>
                <c:pt idx="3">
                  <c:v>64.60000000000001</c:v>
                </c:pt>
                <c:pt idx="4">
                  <c:v>60.8</c:v>
                </c:pt>
                <c:pt idx="5">
                  <c:v>57.0</c:v>
                </c:pt>
                <c:pt idx="6">
                  <c:v>53.2</c:v>
                </c:pt>
                <c:pt idx="7">
                  <c:v>49.40000000000001</c:v>
                </c:pt>
                <c:pt idx="8">
                  <c:v>45.6</c:v>
                </c:pt>
                <c:pt idx="9">
                  <c:v>41.8</c:v>
                </c:pt>
                <c:pt idx="10">
                  <c:v>38.0</c:v>
                </c:pt>
                <c:pt idx="11">
                  <c:v>34.2</c:v>
                </c:pt>
                <c:pt idx="12">
                  <c:v>30.4</c:v>
                </c:pt>
                <c:pt idx="13">
                  <c:v>26.6</c:v>
                </c:pt>
                <c:pt idx="14">
                  <c:v>22.8</c:v>
                </c:pt>
                <c:pt idx="15">
                  <c:v>19.0</c:v>
                </c:pt>
                <c:pt idx="16">
                  <c:v>15.2</c:v>
                </c:pt>
                <c:pt idx="17">
                  <c:v>11.4</c:v>
                </c:pt>
                <c:pt idx="18">
                  <c:v>7.6</c:v>
                </c:pt>
                <c:pt idx="19">
                  <c:v>3.8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6C9-40FD-B4D0-B5C928463CD3}"/>
            </c:ext>
          </c:extLst>
        </c:ser>
        <c:ser>
          <c:idx val="1"/>
          <c:order val="1"/>
          <c:tx>
            <c:v>Current Progress</c:v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Sheet1!$C$3:$W$3</c:f>
              <c:numCache>
                <c:formatCode>General</c:formatCode>
                <c:ptCount val="2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</c:numCache>
            </c:numRef>
          </c:cat>
          <c:val>
            <c:numRef>
              <c:f>Sheet1!$C$4:$W$4</c:f>
              <c:numCache>
                <c:formatCode>General</c:formatCode>
                <c:ptCount val="21"/>
                <c:pt idx="0">
                  <c:v>76.0</c:v>
                </c:pt>
                <c:pt idx="1">
                  <c:v>72.2</c:v>
                </c:pt>
                <c:pt idx="2">
                  <c:v>68.4</c:v>
                </c:pt>
                <c:pt idx="3">
                  <c:v>64.60000000000001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-1668949264"/>
        <c:axId val="-1668269744"/>
      </c:lineChart>
      <c:catAx>
        <c:axId val="-1668949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Iteration Days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68269744"/>
        <c:crosses val="autoZero"/>
        <c:auto val="0"/>
        <c:lblAlgn val="ctr"/>
        <c:lblOffset val="100"/>
        <c:noMultiLvlLbl val="0"/>
      </c:catAx>
      <c:valAx>
        <c:axId val="-16682697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Sum of Hours to Finish Task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68949264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Burndown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Sheet1!$B$8</c:f>
              <c:strCache>
                <c:ptCount val="1"/>
                <c:pt idx="0">
                  <c:v>Estimated Story Points Completed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Sheet1!$C$7:$E$7</c:f>
              <c:numCache>
                <c:formatCode>General</c:formatCode>
                <c:ptCount val="3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</c:numCache>
            </c:numRef>
          </c:cat>
          <c:val>
            <c:numRef>
              <c:f>Sheet1!$C$8:$E$8</c:f>
              <c:numCache>
                <c:formatCode>General</c:formatCode>
                <c:ptCount val="3"/>
                <c:pt idx="0">
                  <c:v>28.0</c:v>
                </c:pt>
                <c:pt idx="1">
                  <c:v>14.0</c:v>
                </c:pt>
                <c:pt idx="2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v>Sum of Points to Finish Task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Sheet1!$C$9:$D$9</c:f>
              <c:numCache>
                <c:formatCode>General</c:formatCode>
                <c:ptCount val="2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711150192"/>
        <c:axId val="-1711147760"/>
      </c:lineChart>
      <c:catAx>
        <c:axId val="-1711150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Sprints Until</a:t>
                </a:r>
                <a:r>
                  <a:rPr lang="en-US" baseline="0"/>
                  <a:t> Task is Complete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11147760"/>
        <c:crosses val="autoZero"/>
        <c:auto val="1"/>
        <c:lblAlgn val="ctr"/>
        <c:lblOffset val="100"/>
        <c:noMultiLvlLbl val="0"/>
      </c:catAx>
      <c:valAx>
        <c:axId val="-171114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Sum of Story Points to Finish</a:t>
                </a:r>
                <a:r>
                  <a:rPr lang="en-US" baseline="0"/>
                  <a:t> Task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11150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120247</xdr:colOff>
      <xdr:row>22</xdr:row>
      <xdr:rowOff>140853</xdr:rowOff>
    </xdr:from>
    <xdr:to>
      <xdr:col>9</xdr:col>
      <xdr:colOff>346364</xdr:colOff>
      <xdr:row>47</xdr:row>
      <xdr:rowOff>25657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42589</xdr:colOff>
      <xdr:row>22</xdr:row>
      <xdr:rowOff>101729</xdr:rowOff>
    </xdr:from>
    <xdr:to>
      <xdr:col>23</xdr:col>
      <xdr:colOff>314549</xdr:colOff>
      <xdr:row>47</xdr:row>
      <xdr:rowOff>11546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23"/>
  <sheetViews>
    <sheetView tabSelected="1" zoomScale="99" zoomScaleNormal="75" zoomScalePageLayoutView="75" workbookViewId="0">
      <selection activeCell="J13" sqref="J13"/>
    </sheetView>
  </sheetViews>
  <sheetFormatPr baseColWidth="10" defaultColWidth="8.83203125" defaultRowHeight="15" x14ac:dyDescent="0.2"/>
  <cols>
    <col min="2" max="2" width="28.33203125" customWidth="1"/>
    <col min="3" max="3" width="13.33203125" customWidth="1"/>
    <col min="9" max="9" width="10.83203125" customWidth="1"/>
    <col min="10" max="10" width="15.6640625" customWidth="1"/>
  </cols>
  <sheetData>
    <row r="1" spans="2:23" x14ac:dyDescent="0.2">
      <c r="B1" t="s">
        <v>9</v>
      </c>
    </row>
    <row r="2" spans="2:23" x14ac:dyDescent="0.2">
      <c r="B2" s="2" t="s">
        <v>0</v>
      </c>
      <c r="C2" s="1">
        <v>76</v>
      </c>
      <c r="D2">
        <f>76-3.8</f>
        <v>72.2</v>
      </c>
      <c r="E2">
        <f>72.2-3.8</f>
        <v>68.400000000000006</v>
      </c>
      <c r="F2" s="1">
        <f>68.4-3.8</f>
        <v>64.600000000000009</v>
      </c>
      <c r="G2" s="1">
        <f>64.6-3.8</f>
        <v>60.8</v>
      </c>
      <c r="H2" s="1">
        <f>60.8-3.8</f>
        <v>57</v>
      </c>
      <c r="I2" s="1">
        <f>57-3.8</f>
        <v>53.2</v>
      </c>
      <c r="J2" s="1">
        <f>53.2-3.8</f>
        <v>49.400000000000006</v>
      </c>
      <c r="K2" s="1">
        <f>49.4-3.8</f>
        <v>45.6</v>
      </c>
      <c r="L2" s="1">
        <f>45.6-3.8</f>
        <v>41.800000000000004</v>
      </c>
      <c r="M2" s="1">
        <f>41.8-3.8</f>
        <v>38</v>
      </c>
      <c r="N2" s="1">
        <f>38-3.8</f>
        <v>34.200000000000003</v>
      </c>
      <c r="O2" s="1">
        <f>34.2-3.8</f>
        <v>30.400000000000002</v>
      </c>
      <c r="P2" s="1">
        <f>30.4-3.8</f>
        <v>26.599999999999998</v>
      </c>
      <c r="Q2" s="1">
        <f>26.6-3.8</f>
        <v>22.8</v>
      </c>
      <c r="R2" s="1">
        <f>22.8-3.8</f>
        <v>19</v>
      </c>
      <c r="S2" s="1">
        <f>19-3.8</f>
        <v>15.2</v>
      </c>
      <c r="T2" s="1">
        <f>15.2-3.8</f>
        <v>11.399999999999999</v>
      </c>
      <c r="U2" s="1">
        <f>11.4-3.8</f>
        <v>7.6000000000000005</v>
      </c>
      <c r="V2" s="1">
        <f>7.6-3.8</f>
        <v>3.8</v>
      </c>
      <c r="W2">
        <v>0</v>
      </c>
    </row>
    <row r="3" spans="2:23" x14ac:dyDescent="0.2">
      <c r="B3" s="2" t="s">
        <v>1</v>
      </c>
      <c r="C3" s="1">
        <v>0</v>
      </c>
      <c r="D3" s="1">
        <v>1</v>
      </c>
      <c r="E3" s="1">
        <v>2</v>
      </c>
      <c r="F3" s="1">
        <v>3</v>
      </c>
      <c r="G3" s="1">
        <v>4</v>
      </c>
      <c r="H3" s="1">
        <v>5</v>
      </c>
      <c r="I3" s="1">
        <v>6</v>
      </c>
      <c r="J3" s="1">
        <v>7</v>
      </c>
      <c r="K3" s="1">
        <v>8</v>
      </c>
      <c r="L3" s="1">
        <v>9</v>
      </c>
      <c r="M3" s="1">
        <v>10</v>
      </c>
      <c r="N3" s="1">
        <v>11</v>
      </c>
      <c r="O3" s="1">
        <v>12</v>
      </c>
      <c r="P3" s="1">
        <v>13</v>
      </c>
      <c r="Q3" s="1">
        <v>14</v>
      </c>
      <c r="R3" s="1">
        <v>15</v>
      </c>
      <c r="S3" s="1">
        <v>16</v>
      </c>
      <c r="T3" s="1">
        <v>17</v>
      </c>
      <c r="U3" s="1">
        <v>18</v>
      </c>
      <c r="V3" s="1">
        <v>19</v>
      </c>
      <c r="W3" s="1">
        <v>20</v>
      </c>
    </row>
    <row r="4" spans="2:23" x14ac:dyDescent="0.2">
      <c r="B4" t="s">
        <v>2</v>
      </c>
      <c r="C4" s="1">
        <v>76</v>
      </c>
      <c r="D4">
        <f>76-3.8</f>
        <v>72.2</v>
      </c>
      <c r="E4">
        <f>72.2-3.8</f>
        <v>68.400000000000006</v>
      </c>
      <c r="F4" s="1">
        <f>68.4-3.8</f>
        <v>64.600000000000009</v>
      </c>
    </row>
    <row r="6" spans="2:23" x14ac:dyDescent="0.2">
      <c r="B6" s="2" t="s">
        <v>5</v>
      </c>
    </row>
    <row r="7" spans="2:23" x14ac:dyDescent="0.2">
      <c r="B7" s="2" t="s">
        <v>6</v>
      </c>
      <c r="C7">
        <v>0</v>
      </c>
      <c r="D7">
        <v>1</v>
      </c>
      <c r="E7">
        <v>2</v>
      </c>
    </row>
    <row r="8" spans="2:23" x14ac:dyDescent="0.2">
      <c r="B8" s="2" t="s">
        <v>7</v>
      </c>
      <c r="C8">
        <v>28</v>
      </c>
      <c r="D8">
        <v>14</v>
      </c>
      <c r="E8">
        <v>0</v>
      </c>
    </row>
    <row r="9" spans="2:23" x14ac:dyDescent="0.2">
      <c r="B9" s="2" t="s">
        <v>8</v>
      </c>
    </row>
    <row r="17" spans="2:16" ht="16" x14ac:dyDescent="0.2">
      <c r="B17" s="4"/>
      <c r="C17" s="4"/>
      <c r="D17" s="4"/>
      <c r="E17" s="10"/>
      <c r="F17" s="10"/>
      <c r="G17" s="10"/>
      <c r="H17" s="10"/>
      <c r="I17" s="10"/>
      <c r="J17" s="10"/>
      <c r="K17" s="10"/>
      <c r="L17" s="10"/>
      <c r="M17" s="4"/>
      <c r="N17" s="4"/>
      <c r="O17" s="4"/>
      <c r="P17" s="4"/>
    </row>
    <row r="18" spans="2:16" ht="16" x14ac:dyDescent="0.2">
      <c r="B18" s="5"/>
      <c r="C18" s="6"/>
      <c r="D18" s="6"/>
      <c r="E18" s="6"/>
      <c r="F18" s="6"/>
      <c r="G18" s="7"/>
      <c r="H18" s="6"/>
      <c r="I18" s="6"/>
      <c r="J18" s="6"/>
      <c r="K18" s="6"/>
      <c r="L18" s="7"/>
      <c r="M18" s="6"/>
      <c r="N18" s="6"/>
      <c r="O18" s="6"/>
      <c r="P18" s="6"/>
    </row>
    <row r="19" spans="2:16" ht="16" x14ac:dyDescent="0.2">
      <c r="B19" s="5"/>
      <c r="C19" s="8"/>
      <c r="D19" s="8"/>
      <c r="E19" s="8"/>
      <c r="F19" s="8"/>
      <c r="G19" s="7"/>
      <c r="H19" s="8"/>
      <c r="I19" s="8"/>
      <c r="J19" s="9"/>
      <c r="K19" s="8"/>
      <c r="L19" s="7"/>
      <c r="M19" s="8"/>
      <c r="N19" s="8"/>
      <c r="O19" s="8"/>
      <c r="P19" s="8"/>
    </row>
    <row r="20" spans="2:16" ht="16" x14ac:dyDescent="0.2">
      <c r="B20" s="5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</row>
    <row r="21" spans="2:16" ht="16" x14ac:dyDescent="0.2">
      <c r="B21" s="5" t="s">
        <v>4</v>
      </c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</row>
    <row r="23" spans="2:16" ht="16" x14ac:dyDescent="0.2">
      <c r="C23" s="3" t="s">
        <v>3</v>
      </c>
    </row>
  </sheetData>
  <mergeCells count="1">
    <mergeCell ref="E17:L17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Queensland University of Technology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Lewis Tracy</dc:creator>
  <cp:lastModifiedBy>Microsoft Office User</cp:lastModifiedBy>
  <dcterms:created xsi:type="dcterms:W3CDTF">2017-04-13T03:28:43Z</dcterms:created>
  <dcterms:modified xsi:type="dcterms:W3CDTF">2017-05-18T00:27:55Z</dcterms:modified>
</cp:coreProperties>
</file>