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erior/0000_Github/Laurentia_Paleogeography/Data/"/>
    </mc:Choice>
  </mc:AlternateContent>
  <xr:revisionPtr revIDLastSave="0" documentId="8_{65DD0AA8-7FF2-7E4D-837E-97BBFCA4EFE6}" xr6:coauthVersionLast="41" xr6:coauthVersionMax="41" xr10:uidLastSave="{00000000-0000-0000-0000-000000000000}"/>
  <bookViews>
    <workbookView xWindow="120" yWindow="460" windowWidth="28680" windowHeight="15840" xr2:uid="{DA2F8EC8-81D2-1A4D-AA81-7CA07B6DC8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" i="1" l="1"/>
  <c r="E50" i="1"/>
  <c r="S49" i="1"/>
  <c r="R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3" i="1"/>
  <c r="Q31" i="1"/>
  <c r="Q30" i="1"/>
  <c r="Q29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5" i="1"/>
  <c r="Q4" i="1"/>
  <c r="Q2" i="1"/>
  <c r="E2" i="1"/>
</calcChain>
</file>

<file path=xl/sharedStrings.xml><?xml version="1.0" encoding="utf-8"?>
<sst xmlns="http://schemas.openxmlformats.org/spreadsheetml/2006/main" count="284" uniqueCount="110">
  <si>
    <t>Laurentia</t>
  </si>
  <si>
    <t>Franklin LIP grand mean</t>
  </si>
  <si>
    <t>MEAN</t>
  </si>
  <si>
    <t>C</t>
  </si>
  <si>
    <t>Denyszyn et al.</t>
  </si>
  <si>
    <t>Michipicoten Island Fm</t>
  </si>
  <si>
    <t>NEW</t>
  </si>
  <si>
    <t>Fairchild et al.</t>
  </si>
  <si>
    <t>Lake Shore Traps</t>
  </si>
  <si>
    <t>Kulakov et al.</t>
  </si>
  <si>
    <t>Central Arizona diabases -N</t>
  </si>
  <si>
    <t>Donadini et al.</t>
  </si>
  <si>
    <t>Schroeder Lutsen Basalts</t>
  </si>
  <si>
    <t>Portage Lake Volcanics</t>
  </si>
  <si>
    <t>fG</t>
  </si>
  <si>
    <t>Hnat et al.</t>
  </si>
  <si>
    <t>North Shore lavas -N</t>
  </si>
  <si>
    <t>Tauxe &amp; Kodama</t>
  </si>
  <si>
    <t>Uppermost Mamainse Point volcanics -N</t>
  </si>
  <si>
    <t>G</t>
  </si>
  <si>
    <t>Swanson-Hysell et al.</t>
  </si>
  <si>
    <t>2014a</t>
  </si>
  <si>
    <t>Mamainse Point volcanics (lower N, upper R)</t>
  </si>
  <si>
    <t>Lower Mamainse Point volcanics -R2</t>
  </si>
  <si>
    <t>Upper Osler volcanics -R</t>
  </si>
  <si>
    <t>f</t>
  </si>
  <si>
    <t>2014b</t>
  </si>
  <si>
    <t>Middle Osler volcanics -R</t>
  </si>
  <si>
    <t>Lowermost Mamainse Point volcanics -R1</t>
  </si>
  <si>
    <t>Lower Osler volcanics -R</t>
  </si>
  <si>
    <t>MEAN Nipigon sills and lavas</t>
    <phoneticPr fontId="0" type="noConversion"/>
  </si>
  <si>
    <t>c</t>
  </si>
  <si>
    <t>LULEÅ WORKING GROUP</t>
  </si>
  <si>
    <t>Abitibi Dykes</t>
  </si>
  <si>
    <t>Ernst &amp; Buchan</t>
  </si>
  <si>
    <t>Sudbury Dykes Combined</t>
  </si>
  <si>
    <t>Palmer et al. (age: Dudás et al. 1994)</t>
  </si>
  <si>
    <t>Mackenzie dykes grand mean</t>
    <phoneticPr fontId="0" type="noConversion"/>
  </si>
  <si>
    <t>Buchan et al.</t>
  </si>
  <si>
    <t>Pilcher, Garnet Range and Libby Fms</t>
  </si>
  <si>
    <t>Elston et al.</t>
  </si>
  <si>
    <t>McNamara Formation</t>
  </si>
  <si>
    <t>Purcell Lava</t>
  </si>
  <si>
    <t>Snowslip Formation</t>
  </si>
  <si>
    <t>Spokane Formation</t>
  </si>
  <si>
    <t>Michikamau Intrusion Combined</t>
  </si>
  <si>
    <t>Emslie et al.</t>
  </si>
  <si>
    <t>St.Francois Mountains Acidic Rocks</t>
  </si>
  <si>
    <t>cfg</t>
  </si>
  <si>
    <t>Meert &amp; Stuckey</t>
  </si>
  <si>
    <t>Western Channel Diabase</t>
  </si>
  <si>
    <t>Irving et al. (age: Hamilton &amp; Buchan 2010)</t>
  </si>
  <si>
    <t>Cleaver dykes</t>
  </si>
  <si>
    <t>Cc</t>
  </si>
  <si>
    <t>Irving et al.</t>
  </si>
  <si>
    <t>Laurentia-Greenland</t>
  </si>
  <si>
    <t>South Qoroq Intrusion</t>
  </si>
  <si>
    <t>Piper</t>
  </si>
  <si>
    <t>Laurentia-Rae</t>
  </si>
  <si>
    <t>Martin Fm</t>
  </si>
  <si>
    <t>Evans &amp; Bingham (age: Morelli et al. 2009)</t>
  </si>
  <si>
    <t>Laurentia-Slave</t>
  </si>
  <si>
    <t>MEAN Pearson A/Peninsular sill/Kilohigok basin sill</t>
    <phoneticPr fontId="0" type="noConversion"/>
  </si>
  <si>
    <t>Mitchell et al.</t>
  </si>
  <si>
    <t>Ghost dikes</t>
  </si>
  <si>
    <t>Lac de Gras dykes</t>
    <phoneticPr fontId="0" type="noConversion"/>
  </si>
  <si>
    <t>Indin dykes</t>
  </si>
  <si>
    <t>Dogrib dykes</t>
  </si>
  <si>
    <t>Malley dykes</t>
  </si>
  <si>
    <t>Laurentia-Superior(East)</t>
  </si>
  <si>
    <t>Minto dykes</t>
  </si>
  <si>
    <t>Buchan et al. (recalc: Evans &amp; Halls 2010)</t>
  </si>
  <si>
    <t>Lac Esprit dykes</t>
  </si>
  <si>
    <t>Biscotasing dykes</t>
  </si>
  <si>
    <t>Evans &amp; Halls</t>
  </si>
  <si>
    <t>Nipissing N1 component</t>
  </si>
  <si>
    <t>Senneterre dykes</t>
  </si>
  <si>
    <t>Matachewan dykes N</t>
  </si>
  <si>
    <t>Matachewan dykes R</t>
  </si>
  <si>
    <t>Laurentia-Superior(West)</t>
  </si>
  <si>
    <t>Molson dykes B+C2</t>
  </si>
  <si>
    <t>Halls &amp; Heaman (recalc: Evans &amp; Halls 2010)</t>
  </si>
  <si>
    <t>Fort Frances dykes</t>
  </si>
  <si>
    <t>Halls (recalc: Evans &amp; Halls 2010)</t>
  </si>
  <si>
    <t>Cauchon Lake dykes</t>
  </si>
  <si>
    <t>Marathon dykes R</t>
  </si>
  <si>
    <t>Halls et al.</t>
  </si>
  <si>
    <t>Marathon dykes N</t>
  </si>
  <si>
    <t>Laurentia-Wyoming</t>
  </si>
  <si>
    <t>Sourdough dikes</t>
  </si>
  <si>
    <t>Kilian et al.</t>
  </si>
  <si>
    <t>Rabbit Creek, Powder River, and South Path dikes</t>
  </si>
  <si>
    <t>Stillwater Complex - C2</t>
  </si>
  <si>
    <t>Selkin et al.</t>
  </si>
  <si>
    <t>CRATON</t>
  </si>
  <si>
    <t>ROCKNAME</t>
  </si>
  <si>
    <t>GPMDB-result#</t>
  </si>
  <si>
    <t>SLAT</t>
  </si>
  <si>
    <t>SLONG</t>
  </si>
  <si>
    <t>PLAT</t>
  </si>
  <si>
    <t>PLONG</t>
  </si>
  <si>
    <t>A95</t>
  </si>
  <si>
    <t>Q(7)</t>
  </si>
  <si>
    <t>nominal age</t>
  </si>
  <si>
    <t>min</t>
  </si>
  <si>
    <t>max</t>
  </si>
  <si>
    <t>POLE AUTHORS</t>
  </si>
  <si>
    <t>YEAR</t>
  </si>
  <si>
    <t>Nordic_Grade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</si>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</sst>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.0"/>
    <numFmt numFmtId="166" formatCode="000.0"/>
  </numFmts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0"/>
      <name val="Verdana"/>
    </font>
    <font>
      <b/>
      <sz val="1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22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1" fontId="0" fillId="0" borderId="0" xfId="0" applyNumberFormat="1" applyAlignment="1">
      <alignment vertical="top"/>
    </xf>
    <xf numFmtId="1" fontId="0" fillId="4" borderId="0" xfId="0" applyNumberFormat="1" applyFill="1" applyAlignment="1">
      <alignment vertical="top"/>
    </xf>
    <xf numFmtId="1" fontId="0" fillId="4" borderId="0" xfId="0" applyNumberForma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" fontId="0" fillId="5" borderId="0" xfId="0" applyNumberFormat="1" applyFill="1" applyAlignment="1">
      <alignment horizontal="center" vertical="top"/>
    </xf>
    <xf numFmtId="1" fontId="0" fillId="2" borderId="0" xfId="1" applyNumberFormat="1" applyFont="1" applyAlignment="1">
      <alignment horizontal="center" vertical="top"/>
    </xf>
    <xf numFmtId="1" fontId="0" fillId="0" borderId="0" xfId="2" applyNumberFormat="1" applyFont="1" applyFill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" fontId="0" fillId="6" borderId="0" xfId="0" applyNumberFormat="1" applyFill="1" applyAlignment="1">
      <alignment horizontal="center" vertical="top"/>
    </xf>
    <xf numFmtId="0" fontId="0" fillId="0" borderId="0" xfId="0" applyAlignment="1">
      <alignment vertical="top"/>
    </xf>
    <xf numFmtId="1" fontId="0" fillId="7" borderId="0" xfId="0" applyNumberFormat="1" applyFill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1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165" fontId="4" fillId="0" borderId="0" xfId="0" applyNumberFormat="1" applyFont="1" applyAlignment="1">
      <alignment horizontal="center" vertical="top"/>
    </xf>
    <xf numFmtId="166" fontId="4" fillId="0" borderId="0" xfId="0" applyNumberFormat="1" applyFont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0" fontId="0" fillId="2" borderId="0" xfId="1" applyFont="1" applyAlignment="1">
      <alignment horizontal="center" vertical="top"/>
    </xf>
  </cellXfs>
  <cellStyles count="3">
    <cellStyle name="Bad" xfId="1" builtinId="27"/>
    <cellStyle name="Neutral 2" xfId="2" xr:uid="{454F2FC0-39AB-0246-BE17-FC29C88CF54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B323-22CB-E847-86B9-AD0EBC33EF49}">
  <dimension ref="A1:V51"/>
  <sheetViews>
    <sheetView tabSelected="1" workbookViewId="0">
      <selection activeCell="V4" sqref="V2:V51"/>
    </sheetView>
  </sheetViews>
  <sheetFormatPr baseColWidth="10" defaultRowHeight="16" x14ac:dyDescent="0.2"/>
  <cols>
    <col min="1" max="1" width="23.6640625" customWidth="1"/>
  </cols>
  <sheetData>
    <row r="1" spans="1:22" x14ac:dyDescent="0.2">
      <c r="A1" s="17" t="s">
        <v>94</v>
      </c>
      <c r="B1" s="18" t="s">
        <v>95</v>
      </c>
      <c r="C1" s="19" t="s">
        <v>96</v>
      </c>
      <c r="D1" s="20" t="s">
        <v>97</v>
      </c>
      <c r="E1" s="20" t="s">
        <v>98</v>
      </c>
      <c r="F1" s="21" t="s">
        <v>99</v>
      </c>
      <c r="G1" s="22" t="s">
        <v>100</v>
      </c>
      <c r="H1" s="20" t="s">
        <v>101</v>
      </c>
      <c r="I1" s="23">
        <v>1</v>
      </c>
      <c r="J1" s="23">
        <v>2</v>
      </c>
      <c r="K1" s="23">
        <v>3</v>
      </c>
      <c r="L1" s="23">
        <v>4</v>
      </c>
      <c r="M1" s="23">
        <v>5</v>
      </c>
      <c r="N1" s="23">
        <v>6</v>
      </c>
      <c r="O1" s="23">
        <v>7</v>
      </c>
      <c r="P1" s="24" t="s">
        <v>102</v>
      </c>
      <c r="Q1" s="19" t="s">
        <v>103</v>
      </c>
      <c r="R1" s="19" t="s">
        <v>104</v>
      </c>
      <c r="S1" s="19" t="s">
        <v>105</v>
      </c>
      <c r="T1" s="18" t="s">
        <v>106</v>
      </c>
      <c r="U1" s="19" t="s">
        <v>107</v>
      </c>
      <c r="V1" s="19" t="s">
        <v>108</v>
      </c>
    </row>
    <row r="2" spans="1:22" x14ac:dyDescent="0.2">
      <c r="A2" s="1" t="s">
        <v>0</v>
      </c>
      <c r="B2" s="2" t="s">
        <v>1</v>
      </c>
      <c r="C2" s="3" t="s">
        <v>2</v>
      </c>
      <c r="D2" s="4">
        <v>73</v>
      </c>
      <c r="E2" s="4">
        <f>360-84.6</f>
        <v>275.39999999999998</v>
      </c>
      <c r="F2" s="4">
        <v>6.7</v>
      </c>
      <c r="G2" s="4">
        <v>162.1</v>
      </c>
      <c r="H2" s="4">
        <v>3</v>
      </c>
      <c r="I2" s="5">
        <v>1</v>
      </c>
      <c r="J2" s="5">
        <v>1</v>
      </c>
      <c r="K2" s="5">
        <v>1</v>
      </c>
      <c r="L2" s="5" t="s">
        <v>3</v>
      </c>
      <c r="M2" s="5">
        <v>1</v>
      </c>
      <c r="N2" s="5">
        <v>1</v>
      </c>
      <c r="O2" s="5">
        <v>0</v>
      </c>
      <c r="P2" s="6">
        <v>6</v>
      </c>
      <c r="Q2" s="7">
        <f t="shared" ref="Q2:Q8" si="0">AVERAGE(R2:S2)</f>
        <v>724</v>
      </c>
      <c r="R2" s="8">
        <v>721</v>
      </c>
      <c r="S2" s="9">
        <v>727</v>
      </c>
      <c r="T2" s="1" t="s">
        <v>4</v>
      </c>
      <c r="U2" s="8">
        <v>2009</v>
      </c>
      <c r="V2" t="s">
        <v>109</v>
      </c>
    </row>
    <row r="3" spans="1:22" x14ac:dyDescent="0.2">
      <c r="A3" s="1" t="s">
        <v>0</v>
      </c>
      <c r="B3" s="1" t="s">
        <v>5</v>
      </c>
      <c r="C3" s="10" t="s">
        <v>6</v>
      </c>
      <c r="D3" s="4">
        <v>47.7</v>
      </c>
      <c r="E3" s="4">
        <v>274.3</v>
      </c>
      <c r="F3" s="4">
        <v>17</v>
      </c>
      <c r="G3" s="4">
        <v>174.7</v>
      </c>
      <c r="H3" s="4">
        <v>4.4000000000000004</v>
      </c>
      <c r="I3" s="5">
        <v>1</v>
      </c>
      <c r="J3" s="5">
        <v>1</v>
      </c>
      <c r="K3" s="5">
        <v>1</v>
      </c>
      <c r="L3" s="5">
        <v>0</v>
      </c>
      <c r="M3" s="5">
        <v>1</v>
      </c>
      <c r="N3" s="5">
        <v>0</v>
      </c>
      <c r="O3" s="5">
        <v>0</v>
      </c>
      <c r="P3" s="6">
        <v>4</v>
      </c>
      <c r="Q3" s="7">
        <v>1084</v>
      </c>
      <c r="R3" s="8">
        <v>1083</v>
      </c>
      <c r="S3" s="8">
        <v>1085</v>
      </c>
      <c r="T3" s="11" t="s">
        <v>7</v>
      </c>
      <c r="U3" s="8">
        <v>2017</v>
      </c>
      <c r="V3" t="s">
        <v>109</v>
      </c>
    </row>
    <row r="4" spans="1:22" x14ac:dyDescent="0.2">
      <c r="A4" s="1" t="s">
        <v>0</v>
      </c>
      <c r="B4" s="1" t="s">
        <v>8</v>
      </c>
      <c r="C4" s="8">
        <v>9506</v>
      </c>
      <c r="D4" s="4">
        <v>47.599997999999999</v>
      </c>
      <c r="E4" s="4">
        <v>271.90000199999997</v>
      </c>
      <c r="F4" s="4">
        <v>23.1</v>
      </c>
      <c r="G4" s="4">
        <v>186.4</v>
      </c>
      <c r="H4" s="4">
        <v>4</v>
      </c>
      <c r="I4" s="5">
        <v>1</v>
      </c>
      <c r="J4" s="5">
        <v>1</v>
      </c>
      <c r="K4" s="5">
        <v>1</v>
      </c>
      <c r="L4" s="5" t="s">
        <v>3</v>
      </c>
      <c r="M4" s="5">
        <v>1</v>
      </c>
      <c r="N4" s="5">
        <v>0</v>
      </c>
      <c r="O4" s="5">
        <v>1</v>
      </c>
      <c r="P4" s="6">
        <v>6</v>
      </c>
      <c r="Q4" s="7">
        <f>AVERAGE(R4:S4)</f>
        <v>1087</v>
      </c>
      <c r="R4" s="8">
        <v>1085</v>
      </c>
      <c r="S4" s="8">
        <v>1089</v>
      </c>
      <c r="T4" s="11" t="s">
        <v>9</v>
      </c>
      <c r="U4" s="8">
        <v>2013</v>
      </c>
      <c r="V4" t="s">
        <v>109</v>
      </c>
    </row>
    <row r="5" spans="1:22" x14ac:dyDescent="0.2">
      <c r="A5" s="1" t="s">
        <v>0</v>
      </c>
      <c r="B5" s="11" t="s">
        <v>10</v>
      </c>
      <c r="C5" s="10" t="s">
        <v>6</v>
      </c>
      <c r="D5" s="9">
        <v>33.700000000000003</v>
      </c>
      <c r="E5" s="9">
        <v>249.2</v>
      </c>
      <c r="F5" s="4">
        <v>15.7</v>
      </c>
      <c r="G5" s="4">
        <v>175.3</v>
      </c>
      <c r="H5" s="4">
        <v>7.0099928673287533</v>
      </c>
      <c r="I5" s="5">
        <v>1</v>
      </c>
      <c r="J5" s="5">
        <v>1</v>
      </c>
      <c r="K5" s="5">
        <v>1</v>
      </c>
      <c r="L5" s="5">
        <v>0</v>
      </c>
      <c r="M5" s="5">
        <v>1</v>
      </c>
      <c r="N5" s="5">
        <v>0</v>
      </c>
      <c r="O5" s="5">
        <v>1</v>
      </c>
      <c r="P5" s="6">
        <v>5</v>
      </c>
      <c r="Q5" s="7">
        <f>AVERAGE(R5:S5)</f>
        <v>1088</v>
      </c>
      <c r="R5" s="8">
        <v>1077</v>
      </c>
      <c r="S5" s="8">
        <v>1099</v>
      </c>
      <c r="T5" s="11" t="s">
        <v>11</v>
      </c>
      <c r="U5" s="9">
        <v>2011</v>
      </c>
      <c r="V5" t="s">
        <v>109</v>
      </c>
    </row>
    <row r="6" spans="1:22" x14ac:dyDescent="0.2">
      <c r="A6" s="1" t="s">
        <v>0</v>
      </c>
      <c r="B6" s="1" t="s">
        <v>12</v>
      </c>
      <c r="C6" s="10" t="s">
        <v>6</v>
      </c>
      <c r="D6" s="4">
        <v>47.5</v>
      </c>
      <c r="E6" s="4">
        <v>269.10000000000002</v>
      </c>
      <c r="F6" s="4">
        <v>27.1</v>
      </c>
      <c r="G6" s="4">
        <v>187.8</v>
      </c>
      <c r="H6" s="4">
        <v>3</v>
      </c>
      <c r="I6" s="5">
        <v>1</v>
      </c>
      <c r="J6" s="5">
        <v>1</v>
      </c>
      <c r="K6" s="5">
        <v>1</v>
      </c>
      <c r="L6" s="5">
        <v>0</v>
      </c>
      <c r="M6" s="5">
        <v>1</v>
      </c>
      <c r="N6" s="5">
        <v>0</v>
      </c>
      <c r="O6" s="5">
        <v>1</v>
      </c>
      <c r="P6" s="6">
        <v>5</v>
      </c>
      <c r="Q6" s="7">
        <v>1090</v>
      </c>
      <c r="R6" s="8">
        <v>1083</v>
      </c>
      <c r="S6" s="8">
        <v>1092</v>
      </c>
      <c r="T6" s="11" t="s">
        <v>7</v>
      </c>
      <c r="U6" s="8">
        <v>2017</v>
      </c>
      <c r="V6" t="s">
        <v>109</v>
      </c>
    </row>
    <row r="7" spans="1:22" x14ac:dyDescent="0.2">
      <c r="A7" s="1" t="s">
        <v>0</v>
      </c>
      <c r="B7" s="1" t="s">
        <v>13</v>
      </c>
      <c r="C7" s="8">
        <v>9507</v>
      </c>
      <c r="D7" s="4">
        <v>47</v>
      </c>
      <c r="E7" s="4">
        <v>271.2</v>
      </c>
      <c r="F7" s="4">
        <v>26.7</v>
      </c>
      <c r="G7" s="4">
        <v>178</v>
      </c>
      <c r="H7" s="4">
        <v>4.6957427527495588</v>
      </c>
      <c r="I7" s="5">
        <v>1</v>
      </c>
      <c r="J7" s="5">
        <v>1</v>
      </c>
      <c r="K7" s="5">
        <v>1</v>
      </c>
      <c r="L7" s="5" t="s">
        <v>14</v>
      </c>
      <c r="M7" s="5">
        <v>1</v>
      </c>
      <c r="N7" s="5">
        <v>0</v>
      </c>
      <c r="O7" s="5">
        <v>1</v>
      </c>
      <c r="P7" s="6">
        <v>6</v>
      </c>
      <c r="Q7" s="7">
        <f t="shared" ref="Q7:Q27" si="1">AVERAGE(R7:S7)</f>
        <v>1095</v>
      </c>
      <c r="R7" s="8">
        <v>1092</v>
      </c>
      <c r="S7" s="8">
        <v>1098</v>
      </c>
      <c r="T7" s="1" t="s">
        <v>15</v>
      </c>
      <c r="U7" s="8">
        <v>2006</v>
      </c>
      <c r="V7" t="s">
        <v>109</v>
      </c>
    </row>
    <row r="8" spans="1:22" x14ac:dyDescent="0.2">
      <c r="A8" s="1" t="s">
        <v>0</v>
      </c>
      <c r="B8" s="11" t="s">
        <v>16</v>
      </c>
      <c r="C8" s="10" t="s">
        <v>6</v>
      </c>
      <c r="D8" s="9">
        <v>46.3</v>
      </c>
      <c r="E8" s="9">
        <v>268.7</v>
      </c>
      <c r="F8" s="9">
        <v>34.5</v>
      </c>
      <c r="G8" s="9">
        <v>181.3</v>
      </c>
      <c r="H8" s="4">
        <v>2.8</v>
      </c>
      <c r="I8" s="5">
        <v>1</v>
      </c>
      <c r="J8" s="5">
        <v>1</v>
      </c>
      <c r="K8" s="5">
        <v>1</v>
      </c>
      <c r="L8" s="5">
        <v>0</v>
      </c>
      <c r="M8" s="5">
        <v>1</v>
      </c>
      <c r="N8" s="5">
        <v>1</v>
      </c>
      <c r="O8" s="5">
        <v>1</v>
      </c>
      <c r="P8" s="6">
        <v>6</v>
      </c>
      <c r="Q8" s="7">
        <f t="shared" si="1"/>
        <v>1097</v>
      </c>
      <c r="R8" s="8">
        <v>1094</v>
      </c>
      <c r="S8" s="8">
        <v>1100</v>
      </c>
      <c r="T8" s="11" t="s">
        <v>17</v>
      </c>
      <c r="U8" s="9">
        <v>2009</v>
      </c>
      <c r="V8" t="s">
        <v>109</v>
      </c>
    </row>
    <row r="9" spans="1:22" x14ac:dyDescent="0.2">
      <c r="A9" s="1" t="s">
        <v>0</v>
      </c>
      <c r="B9" s="11" t="s">
        <v>18</v>
      </c>
      <c r="C9" s="10" t="s">
        <v>6</v>
      </c>
      <c r="D9" s="9">
        <v>47.1</v>
      </c>
      <c r="E9" s="9">
        <v>275.3</v>
      </c>
      <c r="F9" s="9">
        <v>31.2</v>
      </c>
      <c r="G9" s="9">
        <v>183.2</v>
      </c>
      <c r="H9" s="4">
        <v>2.5</v>
      </c>
      <c r="I9" s="5">
        <v>1</v>
      </c>
      <c r="J9" s="5">
        <v>1</v>
      </c>
      <c r="K9" s="5">
        <v>1</v>
      </c>
      <c r="L9" s="5" t="s">
        <v>19</v>
      </c>
      <c r="M9" s="5">
        <v>1</v>
      </c>
      <c r="N9" s="5">
        <v>1</v>
      </c>
      <c r="O9" s="5">
        <v>1</v>
      </c>
      <c r="P9" s="6">
        <v>7</v>
      </c>
      <c r="Q9" s="7">
        <f t="shared" si="1"/>
        <v>1098</v>
      </c>
      <c r="R9" s="8">
        <v>1095</v>
      </c>
      <c r="S9" s="8">
        <v>1101</v>
      </c>
      <c r="T9" s="11" t="s">
        <v>20</v>
      </c>
      <c r="U9" s="9" t="s">
        <v>21</v>
      </c>
      <c r="V9" t="s">
        <v>109</v>
      </c>
    </row>
    <row r="10" spans="1:22" x14ac:dyDescent="0.2">
      <c r="A10" s="1" t="s">
        <v>0</v>
      </c>
      <c r="B10" s="11" t="s">
        <v>22</v>
      </c>
      <c r="C10" s="8">
        <v>9512</v>
      </c>
      <c r="D10" s="9">
        <v>47.1</v>
      </c>
      <c r="E10" s="9">
        <v>275.3</v>
      </c>
      <c r="F10" s="9">
        <v>36.1</v>
      </c>
      <c r="G10" s="9">
        <v>189.7</v>
      </c>
      <c r="H10" s="4">
        <v>4.9000000000000004</v>
      </c>
      <c r="I10" s="5">
        <v>1</v>
      </c>
      <c r="J10" s="5">
        <v>1</v>
      </c>
      <c r="K10" s="5">
        <v>1</v>
      </c>
      <c r="L10" s="5" t="s">
        <v>19</v>
      </c>
      <c r="M10" s="5">
        <v>1</v>
      </c>
      <c r="N10" s="5">
        <v>1</v>
      </c>
      <c r="O10" s="5">
        <v>1</v>
      </c>
      <c r="P10" s="6">
        <v>7</v>
      </c>
      <c r="Q10" s="7">
        <f t="shared" si="1"/>
        <v>1100.5</v>
      </c>
      <c r="R10" s="8">
        <v>1100</v>
      </c>
      <c r="S10" s="8">
        <v>1101</v>
      </c>
      <c r="T10" s="11" t="s">
        <v>20</v>
      </c>
      <c r="U10" s="9" t="s">
        <v>21</v>
      </c>
      <c r="V10" t="s">
        <v>109</v>
      </c>
    </row>
    <row r="11" spans="1:22" x14ac:dyDescent="0.2">
      <c r="A11" s="1" t="s">
        <v>0</v>
      </c>
      <c r="B11" s="11" t="s">
        <v>23</v>
      </c>
      <c r="C11" s="8">
        <v>9511</v>
      </c>
      <c r="D11" s="9">
        <v>47.1</v>
      </c>
      <c r="E11" s="9">
        <v>275.3</v>
      </c>
      <c r="F11" s="9">
        <v>37.5</v>
      </c>
      <c r="G11" s="9">
        <v>205.2</v>
      </c>
      <c r="H11" s="4">
        <v>4.5</v>
      </c>
      <c r="I11" s="5">
        <v>1</v>
      </c>
      <c r="J11" s="5">
        <v>1</v>
      </c>
      <c r="K11" s="5">
        <v>1</v>
      </c>
      <c r="L11" s="5" t="s">
        <v>19</v>
      </c>
      <c r="M11" s="5">
        <v>1</v>
      </c>
      <c r="N11" s="5">
        <v>1</v>
      </c>
      <c r="O11" s="5">
        <v>1</v>
      </c>
      <c r="P11" s="6">
        <v>7</v>
      </c>
      <c r="Q11" s="7">
        <f t="shared" si="1"/>
        <v>1105</v>
      </c>
      <c r="R11" s="8">
        <v>1103</v>
      </c>
      <c r="S11" s="8">
        <v>1107</v>
      </c>
      <c r="T11" s="11" t="s">
        <v>20</v>
      </c>
      <c r="U11" s="9" t="s">
        <v>21</v>
      </c>
      <c r="V11" t="s">
        <v>109</v>
      </c>
    </row>
    <row r="12" spans="1:22" x14ac:dyDescent="0.2">
      <c r="A12" s="1" t="s">
        <v>0</v>
      </c>
      <c r="B12" s="11" t="s">
        <v>24</v>
      </c>
      <c r="C12" s="8">
        <v>9514</v>
      </c>
      <c r="D12" s="9">
        <v>48.7</v>
      </c>
      <c r="E12" s="9">
        <v>272.39999999999998</v>
      </c>
      <c r="F12" s="9">
        <v>42.5</v>
      </c>
      <c r="G12" s="9">
        <v>201.6</v>
      </c>
      <c r="H12" s="4">
        <v>3.7</v>
      </c>
      <c r="I12" s="5">
        <v>1</v>
      </c>
      <c r="J12" s="5">
        <v>1</v>
      </c>
      <c r="K12" s="5">
        <v>1</v>
      </c>
      <c r="L12" s="5" t="s">
        <v>25</v>
      </c>
      <c r="M12" s="5">
        <v>1</v>
      </c>
      <c r="N12" s="5">
        <v>1</v>
      </c>
      <c r="O12" s="5">
        <v>1</v>
      </c>
      <c r="P12" s="6">
        <v>7</v>
      </c>
      <c r="Q12" s="7">
        <f t="shared" si="1"/>
        <v>1105</v>
      </c>
      <c r="R12" s="8">
        <v>1103</v>
      </c>
      <c r="S12" s="8">
        <v>1107</v>
      </c>
      <c r="T12" s="11" t="s">
        <v>20</v>
      </c>
      <c r="U12" s="9" t="s">
        <v>26</v>
      </c>
      <c r="V12" t="s">
        <v>109</v>
      </c>
    </row>
    <row r="13" spans="1:22" x14ac:dyDescent="0.2">
      <c r="A13" s="1" t="s">
        <v>0</v>
      </c>
      <c r="B13" s="11" t="s">
        <v>27</v>
      </c>
      <c r="C13" s="10" t="s">
        <v>6</v>
      </c>
      <c r="D13" s="9">
        <v>48.8</v>
      </c>
      <c r="E13" s="9">
        <v>272.39999999999998</v>
      </c>
      <c r="F13" s="9">
        <v>42.7</v>
      </c>
      <c r="G13" s="9">
        <v>211.3</v>
      </c>
      <c r="H13" s="4">
        <v>8.1999999999999993</v>
      </c>
      <c r="I13" s="5">
        <v>1</v>
      </c>
      <c r="J13" s="5">
        <v>1</v>
      </c>
      <c r="K13" s="5">
        <v>1</v>
      </c>
      <c r="L13" s="5">
        <v>0</v>
      </c>
      <c r="M13" s="5">
        <v>1</v>
      </c>
      <c r="N13" s="5">
        <v>1</v>
      </c>
      <c r="O13" s="5">
        <v>1</v>
      </c>
      <c r="P13" s="6">
        <v>6</v>
      </c>
      <c r="Q13" s="7">
        <f t="shared" si="1"/>
        <v>1106.5</v>
      </c>
      <c r="R13" s="8">
        <v>1103</v>
      </c>
      <c r="S13" s="8">
        <v>1110</v>
      </c>
      <c r="T13" s="11" t="s">
        <v>20</v>
      </c>
      <c r="U13" s="9" t="s">
        <v>26</v>
      </c>
      <c r="V13" t="s">
        <v>109</v>
      </c>
    </row>
    <row r="14" spans="1:22" x14ac:dyDescent="0.2">
      <c r="A14" s="1" t="s">
        <v>0</v>
      </c>
      <c r="B14" s="11" t="s">
        <v>28</v>
      </c>
      <c r="C14" s="8">
        <v>9510</v>
      </c>
      <c r="D14" s="9">
        <v>47.1</v>
      </c>
      <c r="E14" s="9">
        <v>275.3</v>
      </c>
      <c r="F14" s="9">
        <v>49.5</v>
      </c>
      <c r="G14" s="9">
        <v>227</v>
      </c>
      <c r="H14" s="4">
        <v>5.3</v>
      </c>
      <c r="I14" s="5">
        <v>1</v>
      </c>
      <c r="J14" s="5">
        <v>1</v>
      </c>
      <c r="K14" s="5">
        <v>1</v>
      </c>
      <c r="L14" s="5" t="s">
        <v>19</v>
      </c>
      <c r="M14" s="5">
        <v>1</v>
      </c>
      <c r="N14" s="5">
        <v>1</v>
      </c>
      <c r="O14" s="5">
        <v>1</v>
      </c>
      <c r="P14" s="6">
        <v>7</v>
      </c>
      <c r="Q14" s="7">
        <f t="shared" si="1"/>
        <v>1108</v>
      </c>
      <c r="R14" s="8">
        <v>1105</v>
      </c>
      <c r="S14" s="8">
        <v>1111</v>
      </c>
      <c r="T14" s="11" t="s">
        <v>20</v>
      </c>
      <c r="U14" s="9" t="s">
        <v>21</v>
      </c>
      <c r="V14" t="s">
        <v>109</v>
      </c>
    </row>
    <row r="15" spans="1:22" x14ac:dyDescent="0.2">
      <c r="A15" s="1" t="s">
        <v>0</v>
      </c>
      <c r="B15" s="11" t="s">
        <v>29</v>
      </c>
      <c r="C15" s="8">
        <v>9515</v>
      </c>
      <c r="D15" s="9">
        <v>48.8</v>
      </c>
      <c r="E15" s="9">
        <v>272.3</v>
      </c>
      <c r="F15" s="9">
        <v>40.9</v>
      </c>
      <c r="G15" s="9">
        <v>218.6</v>
      </c>
      <c r="H15" s="4">
        <v>4.8</v>
      </c>
      <c r="I15" s="5">
        <v>1</v>
      </c>
      <c r="J15" s="5">
        <v>1</v>
      </c>
      <c r="K15" s="5">
        <v>1</v>
      </c>
      <c r="L15" s="5">
        <v>0</v>
      </c>
      <c r="M15" s="5">
        <v>1</v>
      </c>
      <c r="N15" s="5">
        <v>1</v>
      </c>
      <c r="O15" s="5">
        <v>1</v>
      </c>
      <c r="P15" s="6">
        <v>6</v>
      </c>
      <c r="Q15" s="7">
        <f t="shared" si="1"/>
        <v>1108</v>
      </c>
      <c r="R15" s="9">
        <v>1105</v>
      </c>
      <c r="S15" s="8">
        <v>1111</v>
      </c>
      <c r="T15" s="11" t="s">
        <v>20</v>
      </c>
      <c r="U15" s="9" t="s">
        <v>26</v>
      </c>
      <c r="V15" t="s">
        <v>109</v>
      </c>
    </row>
    <row r="16" spans="1:22" x14ac:dyDescent="0.2">
      <c r="A16" s="1" t="s">
        <v>0</v>
      </c>
      <c r="B16" s="12" t="s">
        <v>30</v>
      </c>
      <c r="C16" s="3" t="s">
        <v>2</v>
      </c>
      <c r="D16" s="4">
        <v>49.1</v>
      </c>
      <c r="E16" s="4">
        <v>270.89999999999998</v>
      </c>
      <c r="F16" s="4">
        <v>47.2</v>
      </c>
      <c r="G16" s="4">
        <v>217.8</v>
      </c>
      <c r="H16" s="4">
        <v>4</v>
      </c>
      <c r="I16" s="5">
        <v>1</v>
      </c>
      <c r="J16" s="5">
        <v>1</v>
      </c>
      <c r="K16" s="5">
        <v>1</v>
      </c>
      <c r="L16" s="5" t="s">
        <v>31</v>
      </c>
      <c r="M16" s="5">
        <v>1</v>
      </c>
      <c r="N16" s="5">
        <v>0</v>
      </c>
      <c r="O16" s="5">
        <v>1</v>
      </c>
      <c r="P16" s="6">
        <v>6</v>
      </c>
      <c r="Q16" s="7">
        <f t="shared" si="1"/>
        <v>1111</v>
      </c>
      <c r="R16" s="8">
        <v>1107</v>
      </c>
      <c r="S16" s="8">
        <v>1115</v>
      </c>
      <c r="T16" s="13" t="s">
        <v>32</v>
      </c>
      <c r="U16" s="9">
        <v>2009</v>
      </c>
      <c r="V16" t="s">
        <v>109</v>
      </c>
    </row>
    <row r="17" spans="1:22" x14ac:dyDescent="0.2">
      <c r="A17" s="1" t="s">
        <v>0</v>
      </c>
      <c r="B17" s="1" t="s">
        <v>33</v>
      </c>
      <c r="C17" s="8">
        <v>7193</v>
      </c>
      <c r="D17" s="4">
        <v>48</v>
      </c>
      <c r="E17" s="4">
        <v>279</v>
      </c>
      <c r="F17" s="4">
        <v>48.8</v>
      </c>
      <c r="G17" s="4">
        <v>215.5</v>
      </c>
      <c r="H17" s="4">
        <v>14.1</v>
      </c>
      <c r="I17" s="5">
        <v>1</v>
      </c>
      <c r="J17" s="5">
        <v>1</v>
      </c>
      <c r="K17" s="5">
        <v>1</v>
      </c>
      <c r="L17" s="5" t="s">
        <v>3</v>
      </c>
      <c r="M17" s="5">
        <v>1</v>
      </c>
      <c r="N17" s="5">
        <v>1</v>
      </c>
      <c r="O17" s="5">
        <v>1</v>
      </c>
      <c r="P17" s="6">
        <v>7</v>
      </c>
      <c r="Q17" s="7">
        <f t="shared" si="1"/>
        <v>1141</v>
      </c>
      <c r="R17" s="8">
        <v>1139</v>
      </c>
      <c r="S17" s="8">
        <v>1143</v>
      </c>
      <c r="T17" s="1" t="s">
        <v>34</v>
      </c>
      <c r="U17" s="8">
        <v>1993</v>
      </c>
      <c r="V17" t="s">
        <v>109</v>
      </c>
    </row>
    <row r="18" spans="1:22" x14ac:dyDescent="0.2">
      <c r="A18" s="1" t="s">
        <v>0</v>
      </c>
      <c r="B18" s="1" t="s">
        <v>35</v>
      </c>
      <c r="C18" s="8">
        <v>2175</v>
      </c>
      <c r="D18" s="4">
        <v>46.299999</v>
      </c>
      <c r="E18" s="4">
        <v>278.59999800000003</v>
      </c>
      <c r="F18" s="4">
        <v>-2.5</v>
      </c>
      <c r="G18" s="4">
        <v>192.800003</v>
      </c>
      <c r="H18" s="4">
        <v>2.5</v>
      </c>
      <c r="I18" s="5">
        <v>1</v>
      </c>
      <c r="J18" s="5">
        <v>1</v>
      </c>
      <c r="K18" s="5">
        <v>1</v>
      </c>
      <c r="L18" s="5" t="s">
        <v>3</v>
      </c>
      <c r="M18" s="5">
        <v>1</v>
      </c>
      <c r="N18" s="5">
        <v>0</v>
      </c>
      <c r="O18" s="5">
        <v>1</v>
      </c>
      <c r="P18" s="6">
        <v>6</v>
      </c>
      <c r="Q18" s="7">
        <f t="shared" si="1"/>
        <v>1237</v>
      </c>
      <c r="R18" s="8">
        <v>1232</v>
      </c>
      <c r="S18" s="8">
        <v>1242</v>
      </c>
      <c r="T18" s="1" t="s">
        <v>36</v>
      </c>
      <c r="U18" s="8">
        <v>1977</v>
      </c>
      <c r="V18" t="s">
        <v>109</v>
      </c>
    </row>
    <row r="19" spans="1:22" x14ac:dyDescent="0.2">
      <c r="A19" s="1" t="s">
        <v>0</v>
      </c>
      <c r="B19" s="2" t="s">
        <v>37</v>
      </c>
      <c r="C19" s="3" t="s">
        <v>2</v>
      </c>
      <c r="D19" s="4">
        <v>65</v>
      </c>
      <c r="E19" s="4">
        <v>250</v>
      </c>
      <c r="F19" s="4">
        <v>4</v>
      </c>
      <c r="G19" s="4">
        <v>190</v>
      </c>
      <c r="H19" s="4">
        <v>5</v>
      </c>
      <c r="I19" s="5">
        <v>1</v>
      </c>
      <c r="J19" s="5">
        <v>1</v>
      </c>
      <c r="K19" s="5">
        <v>1</v>
      </c>
      <c r="L19" s="5" t="s">
        <v>3</v>
      </c>
      <c r="M19" s="5">
        <v>1</v>
      </c>
      <c r="N19" s="5">
        <v>0</v>
      </c>
      <c r="O19" s="5">
        <v>1</v>
      </c>
      <c r="P19" s="6">
        <v>6</v>
      </c>
      <c r="Q19" s="7">
        <f t="shared" si="1"/>
        <v>1267</v>
      </c>
      <c r="R19" s="8">
        <v>1265</v>
      </c>
      <c r="S19" s="8">
        <v>1269</v>
      </c>
      <c r="T19" s="1" t="s">
        <v>38</v>
      </c>
      <c r="U19" s="8">
        <v>2000</v>
      </c>
      <c r="V19" t="s">
        <v>109</v>
      </c>
    </row>
    <row r="20" spans="1:22" x14ac:dyDescent="0.2">
      <c r="A20" s="1" t="s">
        <v>0</v>
      </c>
      <c r="B20" s="1" t="s">
        <v>39</v>
      </c>
      <c r="C20" s="8">
        <v>9030</v>
      </c>
      <c r="D20" s="4">
        <v>46.700001</v>
      </c>
      <c r="E20" s="4">
        <v>246.400002</v>
      </c>
      <c r="F20" s="4">
        <v>-19.200001</v>
      </c>
      <c r="G20" s="4">
        <v>215.300003</v>
      </c>
      <c r="H20" s="4">
        <v>7.7</v>
      </c>
      <c r="I20" s="5">
        <v>1</v>
      </c>
      <c r="J20" s="5">
        <v>1</v>
      </c>
      <c r="K20" s="5">
        <v>1</v>
      </c>
      <c r="L20" s="5" t="s">
        <v>25</v>
      </c>
      <c r="M20" s="5">
        <v>1</v>
      </c>
      <c r="N20" s="5">
        <v>0</v>
      </c>
      <c r="O20" s="5">
        <v>1</v>
      </c>
      <c r="P20" s="6">
        <v>6</v>
      </c>
      <c r="Q20" s="7">
        <f t="shared" si="1"/>
        <v>1384.5</v>
      </c>
      <c r="R20" s="8">
        <v>1362</v>
      </c>
      <c r="S20" s="8">
        <v>1407</v>
      </c>
      <c r="T20" s="1" t="s">
        <v>40</v>
      </c>
      <c r="U20" s="8">
        <v>2002</v>
      </c>
      <c r="V20" t="s">
        <v>109</v>
      </c>
    </row>
    <row r="21" spans="1:22" x14ac:dyDescent="0.2">
      <c r="A21" s="1" t="s">
        <v>0</v>
      </c>
      <c r="B21" s="1" t="s">
        <v>41</v>
      </c>
      <c r="C21" s="8">
        <v>9031</v>
      </c>
      <c r="D21" s="4">
        <v>46.900002000000001</v>
      </c>
      <c r="E21" s="4">
        <v>246.400002</v>
      </c>
      <c r="F21" s="4">
        <v>-13.5</v>
      </c>
      <c r="G21" s="4">
        <v>208.300003</v>
      </c>
      <c r="H21" s="4">
        <v>6.7</v>
      </c>
      <c r="I21" s="5">
        <v>1</v>
      </c>
      <c r="J21" s="5">
        <v>1</v>
      </c>
      <c r="K21" s="5">
        <v>1</v>
      </c>
      <c r="L21" s="5" t="s">
        <v>25</v>
      </c>
      <c r="M21" s="5">
        <v>1</v>
      </c>
      <c r="N21" s="5">
        <v>1</v>
      </c>
      <c r="O21" s="5">
        <v>1</v>
      </c>
      <c r="P21" s="6">
        <v>7</v>
      </c>
      <c r="Q21" s="7">
        <f t="shared" si="1"/>
        <v>1401</v>
      </c>
      <c r="R21" s="8">
        <v>1395</v>
      </c>
      <c r="S21" s="8">
        <v>1407</v>
      </c>
      <c r="T21" s="1" t="s">
        <v>40</v>
      </c>
      <c r="U21" s="8">
        <v>2002</v>
      </c>
      <c r="V21" t="s">
        <v>109</v>
      </c>
    </row>
    <row r="22" spans="1:22" x14ac:dyDescent="0.2">
      <c r="A22" s="1" t="s">
        <v>0</v>
      </c>
      <c r="B22" s="1" t="s">
        <v>42</v>
      </c>
      <c r="C22" s="8">
        <v>9037</v>
      </c>
      <c r="D22" s="4">
        <v>49.400002000000001</v>
      </c>
      <c r="E22" s="4">
        <v>245.099998</v>
      </c>
      <c r="F22" s="4">
        <v>-23.6</v>
      </c>
      <c r="G22" s="4">
        <v>215.60000600000001</v>
      </c>
      <c r="H22" s="4">
        <v>4.8</v>
      </c>
      <c r="I22" s="5">
        <v>1</v>
      </c>
      <c r="J22" s="5">
        <v>1</v>
      </c>
      <c r="K22" s="5">
        <v>1</v>
      </c>
      <c r="L22" s="5" t="s">
        <v>25</v>
      </c>
      <c r="M22" s="5">
        <v>1</v>
      </c>
      <c r="N22" s="5">
        <v>0</v>
      </c>
      <c r="O22" s="5">
        <v>0</v>
      </c>
      <c r="P22" s="6">
        <v>5</v>
      </c>
      <c r="Q22" s="7">
        <f t="shared" si="1"/>
        <v>1443</v>
      </c>
      <c r="R22" s="8">
        <v>1436</v>
      </c>
      <c r="S22" s="8">
        <v>1450</v>
      </c>
      <c r="T22" s="1" t="s">
        <v>40</v>
      </c>
      <c r="U22" s="8">
        <v>2002</v>
      </c>
      <c r="V22" t="s">
        <v>109</v>
      </c>
    </row>
    <row r="23" spans="1:22" x14ac:dyDescent="0.2">
      <c r="A23" s="1" t="s">
        <v>0</v>
      </c>
      <c r="B23" s="1" t="s">
        <v>43</v>
      </c>
      <c r="C23" s="8">
        <v>9038</v>
      </c>
      <c r="D23" s="4">
        <v>47.900002000000001</v>
      </c>
      <c r="E23" s="4">
        <v>245.900002</v>
      </c>
      <c r="F23" s="4">
        <v>-24.9</v>
      </c>
      <c r="G23" s="4">
        <v>210.199997</v>
      </c>
      <c r="H23" s="4">
        <v>3.5</v>
      </c>
      <c r="I23" s="5">
        <v>1</v>
      </c>
      <c r="J23" s="5">
        <v>1</v>
      </c>
      <c r="K23" s="5">
        <v>1</v>
      </c>
      <c r="L23" s="5" t="s">
        <v>25</v>
      </c>
      <c r="M23" s="5">
        <v>1</v>
      </c>
      <c r="N23" s="5">
        <v>1</v>
      </c>
      <c r="O23" s="5">
        <v>1</v>
      </c>
      <c r="P23" s="6">
        <v>7</v>
      </c>
      <c r="Q23" s="7">
        <f t="shared" si="1"/>
        <v>1449.5</v>
      </c>
      <c r="R23" s="8">
        <v>1436</v>
      </c>
      <c r="S23" s="8">
        <v>1463</v>
      </c>
      <c r="T23" s="1" t="s">
        <v>40</v>
      </c>
      <c r="U23" s="8">
        <v>2002</v>
      </c>
      <c r="V23" t="s">
        <v>109</v>
      </c>
    </row>
    <row r="24" spans="1:22" x14ac:dyDescent="0.2">
      <c r="A24" s="1" t="s">
        <v>0</v>
      </c>
      <c r="B24" s="1" t="s">
        <v>44</v>
      </c>
      <c r="C24" s="8">
        <v>9039</v>
      </c>
      <c r="D24" s="4">
        <v>48.200001</v>
      </c>
      <c r="E24" s="4">
        <v>246.800003</v>
      </c>
      <c r="F24" s="4">
        <v>-24.799999</v>
      </c>
      <c r="G24" s="4">
        <v>215.5</v>
      </c>
      <c r="H24" s="4">
        <v>4.7</v>
      </c>
      <c r="I24" s="5">
        <v>1</v>
      </c>
      <c r="J24" s="5">
        <v>1</v>
      </c>
      <c r="K24" s="5">
        <v>1</v>
      </c>
      <c r="L24" s="5" t="s">
        <v>25</v>
      </c>
      <c r="M24" s="5">
        <v>1</v>
      </c>
      <c r="N24" s="5">
        <v>0</v>
      </c>
      <c r="O24" s="5">
        <v>1</v>
      </c>
      <c r="P24" s="6">
        <v>6</v>
      </c>
      <c r="Q24" s="7">
        <f t="shared" si="1"/>
        <v>1457.5</v>
      </c>
      <c r="R24" s="8">
        <v>1445</v>
      </c>
      <c r="S24" s="8">
        <v>1470</v>
      </c>
      <c r="T24" s="1" t="s">
        <v>40</v>
      </c>
      <c r="U24" s="8">
        <v>2002</v>
      </c>
      <c r="V24" t="s">
        <v>109</v>
      </c>
    </row>
    <row r="25" spans="1:22" x14ac:dyDescent="0.2">
      <c r="A25" s="1" t="s">
        <v>0</v>
      </c>
      <c r="B25" s="1" t="s">
        <v>45</v>
      </c>
      <c r="C25" s="8">
        <v>2274</v>
      </c>
      <c r="D25" s="4">
        <v>54.5</v>
      </c>
      <c r="E25" s="4">
        <v>296</v>
      </c>
      <c r="F25" s="4">
        <v>-1.5</v>
      </c>
      <c r="G25" s="4">
        <v>217.5</v>
      </c>
      <c r="H25" s="4">
        <v>4.6669047558312133</v>
      </c>
      <c r="I25" s="5">
        <v>1</v>
      </c>
      <c r="J25" s="5">
        <v>1</v>
      </c>
      <c r="K25" s="5">
        <v>1</v>
      </c>
      <c r="L25" s="5" t="s">
        <v>3</v>
      </c>
      <c r="M25" s="5">
        <v>1</v>
      </c>
      <c r="N25" s="5">
        <v>1</v>
      </c>
      <c r="O25" s="5">
        <v>1</v>
      </c>
      <c r="P25" s="6">
        <v>7</v>
      </c>
      <c r="Q25" s="7">
        <f t="shared" si="1"/>
        <v>1460</v>
      </c>
      <c r="R25" s="8">
        <v>1455</v>
      </c>
      <c r="S25" s="8">
        <v>1465</v>
      </c>
      <c r="T25" s="1" t="s">
        <v>46</v>
      </c>
      <c r="U25" s="8">
        <v>1976</v>
      </c>
      <c r="V25" t="s">
        <v>109</v>
      </c>
    </row>
    <row r="26" spans="1:22" x14ac:dyDescent="0.2">
      <c r="A26" s="1" t="s">
        <v>0</v>
      </c>
      <c r="B26" s="1" t="s">
        <v>47</v>
      </c>
      <c r="C26" s="8">
        <v>8932</v>
      </c>
      <c r="D26" s="4">
        <v>37.5</v>
      </c>
      <c r="E26" s="4">
        <v>269.5</v>
      </c>
      <c r="F26" s="4">
        <v>-13.2</v>
      </c>
      <c r="G26" s="4">
        <v>219</v>
      </c>
      <c r="H26" s="4">
        <v>6.1318838867023571</v>
      </c>
      <c r="I26" s="5">
        <v>1</v>
      </c>
      <c r="J26" s="5">
        <v>1</v>
      </c>
      <c r="K26" s="5">
        <v>1</v>
      </c>
      <c r="L26" s="5" t="s">
        <v>48</v>
      </c>
      <c r="M26" s="5">
        <v>1</v>
      </c>
      <c r="N26" s="5">
        <v>0</v>
      </c>
      <c r="O26" s="5">
        <v>1</v>
      </c>
      <c r="P26" s="6">
        <v>6</v>
      </c>
      <c r="Q26" s="7">
        <f t="shared" si="1"/>
        <v>1476</v>
      </c>
      <c r="R26" s="8">
        <v>1460</v>
      </c>
      <c r="S26" s="8">
        <v>1492</v>
      </c>
      <c r="T26" s="1" t="s">
        <v>49</v>
      </c>
      <c r="U26" s="8">
        <v>2002</v>
      </c>
      <c r="V26" t="s">
        <v>109</v>
      </c>
    </row>
    <row r="27" spans="1:22" x14ac:dyDescent="0.2">
      <c r="A27" s="1" t="s">
        <v>0</v>
      </c>
      <c r="B27" s="1" t="s">
        <v>50</v>
      </c>
      <c r="C27" s="8">
        <v>2669</v>
      </c>
      <c r="D27" s="4">
        <v>66.400002000000001</v>
      </c>
      <c r="E27" s="4">
        <v>242.199997</v>
      </c>
      <c r="F27" s="4">
        <v>9</v>
      </c>
      <c r="G27" s="4">
        <v>245</v>
      </c>
      <c r="H27" s="4">
        <v>6.622688275919379</v>
      </c>
      <c r="I27" s="5">
        <v>1</v>
      </c>
      <c r="J27" s="5">
        <v>1</v>
      </c>
      <c r="K27" s="5">
        <v>0</v>
      </c>
      <c r="L27" s="5" t="s">
        <v>3</v>
      </c>
      <c r="M27" s="5">
        <v>1</v>
      </c>
      <c r="N27" s="5">
        <v>0</v>
      </c>
      <c r="O27" s="5">
        <v>1</v>
      </c>
      <c r="P27" s="6">
        <v>5</v>
      </c>
      <c r="Q27" s="7">
        <f t="shared" si="1"/>
        <v>1590</v>
      </c>
      <c r="R27" s="8">
        <v>1587</v>
      </c>
      <c r="S27" s="8">
        <v>1593</v>
      </c>
      <c r="T27" s="1" t="s">
        <v>51</v>
      </c>
      <c r="U27" s="8">
        <v>1972</v>
      </c>
      <c r="V27" t="s">
        <v>109</v>
      </c>
    </row>
    <row r="28" spans="1:22" x14ac:dyDescent="0.2">
      <c r="A28" s="1" t="s">
        <v>0</v>
      </c>
      <c r="B28" s="1" t="s">
        <v>52</v>
      </c>
      <c r="C28" s="8">
        <v>9139</v>
      </c>
      <c r="D28" s="4">
        <v>67.5</v>
      </c>
      <c r="E28" s="4">
        <v>241.970001</v>
      </c>
      <c r="F28" s="4">
        <v>19.399999999999999</v>
      </c>
      <c r="G28" s="4">
        <v>276.70001200000002</v>
      </c>
      <c r="H28" s="4">
        <v>6.1</v>
      </c>
      <c r="I28" s="5">
        <v>1</v>
      </c>
      <c r="J28" s="5">
        <v>1</v>
      </c>
      <c r="K28" s="5">
        <v>1</v>
      </c>
      <c r="L28" s="5" t="s">
        <v>53</v>
      </c>
      <c r="M28" s="5">
        <v>1</v>
      </c>
      <c r="N28" s="5">
        <v>0</v>
      </c>
      <c r="O28" s="5">
        <v>1</v>
      </c>
      <c r="P28" s="6">
        <v>6</v>
      </c>
      <c r="Q28" s="7">
        <v>1740</v>
      </c>
      <c r="R28" s="8">
        <v>1736</v>
      </c>
      <c r="S28" s="8">
        <v>1745</v>
      </c>
      <c r="T28" s="1" t="s">
        <v>54</v>
      </c>
      <c r="U28" s="8">
        <v>2004</v>
      </c>
      <c r="V28" t="s">
        <v>109</v>
      </c>
    </row>
    <row r="29" spans="1:22" x14ac:dyDescent="0.2">
      <c r="A29" s="14" t="s">
        <v>55</v>
      </c>
      <c r="B29" s="15" t="s">
        <v>56</v>
      </c>
      <c r="C29" s="8">
        <v>6610</v>
      </c>
      <c r="D29" s="4">
        <v>61.15</v>
      </c>
      <c r="E29" s="4">
        <v>314.60000000000002</v>
      </c>
      <c r="F29" s="4">
        <v>41.799999000000007</v>
      </c>
      <c r="G29" s="4">
        <v>215.89999399999999</v>
      </c>
      <c r="H29" s="4">
        <v>13.104197800704934</v>
      </c>
      <c r="I29" s="5">
        <v>1</v>
      </c>
      <c r="J29" s="5">
        <v>1</v>
      </c>
      <c r="K29" s="5">
        <v>1</v>
      </c>
      <c r="L29" s="5" t="s">
        <v>3</v>
      </c>
      <c r="M29" s="5">
        <v>0</v>
      </c>
      <c r="N29" s="5">
        <v>0</v>
      </c>
      <c r="O29" s="5">
        <v>1</v>
      </c>
      <c r="P29" s="6">
        <v>5</v>
      </c>
      <c r="Q29" s="7">
        <f>AVERAGE(R29:S29)</f>
        <v>1163</v>
      </c>
      <c r="R29" s="8">
        <v>1161</v>
      </c>
      <c r="S29" s="8">
        <v>1165</v>
      </c>
      <c r="T29" s="14" t="s">
        <v>57</v>
      </c>
      <c r="U29" s="9">
        <v>1992</v>
      </c>
      <c r="V29" t="s">
        <v>109</v>
      </c>
    </row>
    <row r="30" spans="1:22" x14ac:dyDescent="0.2">
      <c r="A30" s="1" t="s">
        <v>58</v>
      </c>
      <c r="B30" s="1" t="s">
        <v>59</v>
      </c>
      <c r="C30" s="8">
        <v>2659</v>
      </c>
      <c r="D30" s="4">
        <v>59.599997999999999</v>
      </c>
      <c r="E30" s="4">
        <v>251.400002</v>
      </c>
      <c r="F30" s="4">
        <v>-9</v>
      </c>
      <c r="G30" s="4">
        <v>288</v>
      </c>
      <c r="H30" s="4">
        <v>8.5117565754666646</v>
      </c>
      <c r="I30" s="5">
        <v>1</v>
      </c>
      <c r="J30" s="5">
        <v>1</v>
      </c>
      <c r="K30" s="5">
        <v>0</v>
      </c>
      <c r="L30" s="5" t="s">
        <v>25</v>
      </c>
      <c r="M30" s="5">
        <v>1</v>
      </c>
      <c r="N30" s="5">
        <v>1</v>
      </c>
      <c r="O30" s="5">
        <v>0</v>
      </c>
      <c r="P30" s="6">
        <v>5</v>
      </c>
      <c r="Q30" s="7">
        <f>AVERAGE(R30:S30)</f>
        <v>1818</v>
      </c>
      <c r="R30" s="8">
        <v>1814</v>
      </c>
      <c r="S30" s="8">
        <v>1822</v>
      </c>
      <c r="T30" s="1" t="s">
        <v>60</v>
      </c>
      <c r="U30" s="8">
        <v>1973</v>
      </c>
      <c r="V30" t="s">
        <v>109</v>
      </c>
    </row>
    <row r="31" spans="1:22" x14ac:dyDescent="0.2">
      <c r="A31" s="1" t="s">
        <v>61</v>
      </c>
      <c r="B31" s="12" t="s">
        <v>62</v>
      </c>
      <c r="C31" s="3" t="s">
        <v>2</v>
      </c>
      <c r="D31" s="4">
        <v>65</v>
      </c>
      <c r="E31" s="4">
        <v>250</v>
      </c>
      <c r="F31" s="4">
        <v>-22</v>
      </c>
      <c r="G31" s="4">
        <v>269</v>
      </c>
      <c r="H31" s="4">
        <v>6</v>
      </c>
      <c r="I31" s="5">
        <v>1</v>
      </c>
      <c r="J31" s="5">
        <v>1</v>
      </c>
      <c r="K31" s="5">
        <v>0</v>
      </c>
      <c r="L31" s="5" t="s">
        <v>3</v>
      </c>
      <c r="M31" s="5">
        <v>1</v>
      </c>
      <c r="N31" s="5">
        <v>1</v>
      </c>
      <c r="O31" s="5">
        <v>1</v>
      </c>
      <c r="P31" s="6">
        <v>6</v>
      </c>
      <c r="Q31" s="7">
        <f>AVERAGE(R31:S31)</f>
        <v>1870</v>
      </c>
      <c r="R31" s="8">
        <v>1866</v>
      </c>
      <c r="S31" s="8">
        <v>1874</v>
      </c>
      <c r="T31" s="1" t="s">
        <v>63</v>
      </c>
      <c r="U31" s="8">
        <v>2010</v>
      </c>
      <c r="V31" t="s">
        <v>109</v>
      </c>
    </row>
    <row r="32" spans="1:22" x14ac:dyDescent="0.2">
      <c r="A32" s="1" t="s">
        <v>61</v>
      </c>
      <c r="B32" s="1" t="s">
        <v>64</v>
      </c>
      <c r="C32" s="9">
        <v>9485</v>
      </c>
      <c r="D32" s="4">
        <v>62.6</v>
      </c>
      <c r="E32" s="4">
        <v>244.6</v>
      </c>
      <c r="F32" s="4">
        <v>2</v>
      </c>
      <c r="G32" s="4">
        <v>254</v>
      </c>
      <c r="H32" s="4">
        <v>6</v>
      </c>
      <c r="I32" s="5">
        <v>1</v>
      </c>
      <c r="J32" s="5">
        <v>1</v>
      </c>
      <c r="K32" s="5">
        <v>1</v>
      </c>
      <c r="L32" s="5" t="s">
        <v>3</v>
      </c>
      <c r="M32" s="5">
        <v>1</v>
      </c>
      <c r="N32" s="5">
        <v>1</v>
      </c>
      <c r="O32" s="5">
        <v>0</v>
      </c>
      <c r="P32" s="6">
        <v>6</v>
      </c>
      <c r="Q32" s="7">
        <v>1887</v>
      </c>
      <c r="R32" s="9">
        <v>1878</v>
      </c>
      <c r="S32" s="8">
        <v>1892</v>
      </c>
      <c r="T32" s="11" t="s">
        <v>38</v>
      </c>
      <c r="U32" s="8">
        <v>2016</v>
      </c>
      <c r="V32" t="s">
        <v>109</v>
      </c>
    </row>
    <row r="33" spans="1:22" x14ac:dyDescent="0.2">
      <c r="A33" s="1" t="s">
        <v>61</v>
      </c>
      <c r="B33" s="1" t="s">
        <v>65</v>
      </c>
      <c r="C33" s="9">
        <v>9404</v>
      </c>
      <c r="D33" s="4">
        <v>64.400000000000006</v>
      </c>
      <c r="E33" s="4">
        <v>249.6</v>
      </c>
      <c r="F33" s="4">
        <v>11.8</v>
      </c>
      <c r="G33" s="4">
        <v>267.89999999999998</v>
      </c>
      <c r="H33" s="4">
        <v>7.0992957397195395</v>
      </c>
      <c r="I33" s="5">
        <v>1</v>
      </c>
      <c r="J33" s="5">
        <v>1</v>
      </c>
      <c r="K33" s="5">
        <v>1</v>
      </c>
      <c r="L33" s="5" t="s">
        <v>53</v>
      </c>
      <c r="M33" s="5">
        <v>1</v>
      </c>
      <c r="N33" s="5">
        <v>0</v>
      </c>
      <c r="O33" s="5">
        <v>1</v>
      </c>
      <c r="P33" s="6">
        <v>6</v>
      </c>
      <c r="Q33" s="7">
        <f>AVERAGE(R33:S33)</f>
        <v>2026</v>
      </c>
      <c r="R33" s="8">
        <v>2021</v>
      </c>
      <c r="S33" s="8">
        <v>2031</v>
      </c>
      <c r="T33" s="1" t="s">
        <v>38</v>
      </c>
      <c r="U33" s="8">
        <v>2009</v>
      </c>
      <c r="V33" t="s">
        <v>109</v>
      </c>
    </row>
    <row r="34" spans="1:22" x14ac:dyDescent="0.2">
      <c r="A34" s="1" t="s">
        <v>61</v>
      </c>
      <c r="B34" s="1" t="s">
        <v>66</v>
      </c>
      <c r="C34" s="9">
        <v>9484</v>
      </c>
      <c r="D34" s="16">
        <v>62.5</v>
      </c>
      <c r="E34" s="16">
        <v>245.6</v>
      </c>
      <c r="F34" s="9">
        <v>36</v>
      </c>
      <c r="G34" s="9">
        <v>284</v>
      </c>
      <c r="H34" s="4">
        <v>7</v>
      </c>
      <c r="I34" s="5">
        <v>1</v>
      </c>
      <c r="J34" s="5">
        <v>1</v>
      </c>
      <c r="K34" s="5">
        <v>1</v>
      </c>
      <c r="L34" s="5" t="s">
        <v>3</v>
      </c>
      <c r="M34" s="5">
        <v>1</v>
      </c>
      <c r="N34" s="5">
        <v>1</v>
      </c>
      <c r="O34" s="5">
        <v>1</v>
      </c>
      <c r="P34" s="6">
        <v>7</v>
      </c>
      <c r="Q34" s="7">
        <v>2126</v>
      </c>
      <c r="R34" s="9">
        <v>2108</v>
      </c>
      <c r="S34" s="9">
        <v>2129</v>
      </c>
      <c r="T34" s="11" t="s">
        <v>38</v>
      </c>
      <c r="U34" s="8">
        <v>2016</v>
      </c>
      <c r="V34" t="s">
        <v>109</v>
      </c>
    </row>
    <row r="35" spans="1:22" x14ac:dyDescent="0.2">
      <c r="A35" s="1" t="s">
        <v>61</v>
      </c>
      <c r="B35" s="11" t="s">
        <v>67</v>
      </c>
      <c r="C35" s="9">
        <v>9406</v>
      </c>
      <c r="D35" s="9">
        <v>62.5</v>
      </c>
      <c r="E35" s="9">
        <v>245.5</v>
      </c>
      <c r="F35" s="9">
        <v>-31</v>
      </c>
      <c r="G35" s="9">
        <v>315</v>
      </c>
      <c r="H35" s="4">
        <v>7</v>
      </c>
      <c r="I35" s="5">
        <v>1</v>
      </c>
      <c r="J35" s="5">
        <v>1</v>
      </c>
      <c r="K35" s="5">
        <v>1</v>
      </c>
      <c r="L35" s="5" t="s">
        <v>3</v>
      </c>
      <c r="M35" s="5">
        <v>1</v>
      </c>
      <c r="N35" s="5">
        <v>0</v>
      </c>
      <c r="O35" s="5">
        <v>1</v>
      </c>
      <c r="P35" s="6">
        <v>6</v>
      </c>
      <c r="Q35" s="7">
        <f t="shared" ref="Q35:Q48" si="2">AVERAGE(R35:S35)</f>
        <v>2193</v>
      </c>
      <c r="R35" s="9">
        <v>2191</v>
      </c>
      <c r="S35" s="9">
        <v>2195</v>
      </c>
      <c r="T35" s="11" t="s">
        <v>63</v>
      </c>
      <c r="U35" s="8">
        <v>2014</v>
      </c>
      <c r="V35" t="s">
        <v>109</v>
      </c>
    </row>
    <row r="36" spans="1:22" x14ac:dyDescent="0.2">
      <c r="A36" s="1" t="s">
        <v>61</v>
      </c>
      <c r="B36" s="11" t="s">
        <v>68</v>
      </c>
      <c r="C36" s="9">
        <v>9405</v>
      </c>
      <c r="D36" s="9">
        <v>64.2</v>
      </c>
      <c r="E36" s="9">
        <v>249.8</v>
      </c>
      <c r="F36" s="9">
        <v>-50.8</v>
      </c>
      <c r="G36" s="9">
        <v>310</v>
      </c>
      <c r="H36" s="4">
        <v>6.7</v>
      </c>
      <c r="I36" s="5">
        <v>1</v>
      </c>
      <c r="J36" s="5">
        <v>1</v>
      </c>
      <c r="K36" s="5">
        <v>1</v>
      </c>
      <c r="L36" s="5" t="s">
        <v>31</v>
      </c>
      <c r="M36" s="5">
        <v>1</v>
      </c>
      <c r="N36" s="5">
        <v>0</v>
      </c>
      <c r="O36" s="5">
        <v>0</v>
      </c>
      <c r="P36" s="6">
        <v>5</v>
      </c>
      <c r="Q36" s="7">
        <f t="shared" si="2"/>
        <v>2231</v>
      </c>
      <c r="R36" s="8">
        <v>2229</v>
      </c>
      <c r="S36" s="8">
        <v>2233</v>
      </c>
      <c r="T36" s="11" t="s">
        <v>38</v>
      </c>
      <c r="U36" s="8">
        <v>2012</v>
      </c>
      <c r="V36" t="s">
        <v>109</v>
      </c>
    </row>
    <row r="37" spans="1:22" x14ac:dyDescent="0.2">
      <c r="A37" s="1" t="s">
        <v>69</v>
      </c>
      <c r="B37" s="1" t="s">
        <v>70</v>
      </c>
      <c r="C37" s="3" t="s">
        <v>2</v>
      </c>
      <c r="D37" s="4">
        <v>57</v>
      </c>
      <c r="E37" s="4">
        <v>285</v>
      </c>
      <c r="F37" s="4">
        <v>38.700000000000003</v>
      </c>
      <c r="G37" s="4">
        <v>171.5</v>
      </c>
      <c r="H37" s="4">
        <v>13.1</v>
      </c>
      <c r="I37" s="5">
        <v>1</v>
      </c>
      <c r="J37" s="5">
        <v>1</v>
      </c>
      <c r="K37" s="5">
        <v>1</v>
      </c>
      <c r="L37" s="5">
        <v>0</v>
      </c>
      <c r="M37" s="5">
        <v>1</v>
      </c>
      <c r="N37" s="5">
        <v>1</v>
      </c>
      <c r="O37" s="5">
        <v>0</v>
      </c>
      <c r="P37" s="6">
        <v>5</v>
      </c>
      <c r="Q37" s="7">
        <f t="shared" si="2"/>
        <v>1998</v>
      </c>
      <c r="R37" s="8">
        <v>1996</v>
      </c>
      <c r="S37" s="8">
        <v>2000</v>
      </c>
      <c r="T37" s="1" t="s">
        <v>71</v>
      </c>
      <c r="U37" s="8">
        <v>1998</v>
      </c>
      <c r="V37" t="s">
        <v>109</v>
      </c>
    </row>
    <row r="38" spans="1:22" x14ac:dyDescent="0.2">
      <c r="A38" s="1" t="s">
        <v>69</v>
      </c>
      <c r="B38" s="1" t="s">
        <v>72</v>
      </c>
      <c r="C38" s="3" t="s">
        <v>2</v>
      </c>
      <c r="D38" s="4">
        <v>53</v>
      </c>
      <c r="E38" s="4">
        <v>282</v>
      </c>
      <c r="F38" s="4">
        <v>62</v>
      </c>
      <c r="G38" s="4">
        <v>170.5</v>
      </c>
      <c r="H38" s="4">
        <v>6.4</v>
      </c>
      <c r="I38" s="5">
        <v>1</v>
      </c>
      <c r="J38" s="5">
        <v>1</v>
      </c>
      <c r="K38" s="5">
        <v>1</v>
      </c>
      <c r="L38" s="5">
        <v>0</v>
      </c>
      <c r="M38" s="5">
        <v>1</v>
      </c>
      <c r="N38" s="5">
        <v>0</v>
      </c>
      <c r="O38" s="5">
        <v>1</v>
      </c>
      <c r="P38" s="6">
        <v>5</v>
      </c>
      <c r="Q38" s="7">
        <f t="shared" si="2"/>
        <v>2069</v>
      </c>
      <c r="R38" s="8">
        <v>2068</v>
      </c>
      <c r="S38" s="8">
        <v>2070</v>
      </c>
      <c r="T38" s="1" t="s">
        <v>71</v>
      </c>
      <c r="U38" s="8">
        <v>2007</v>
      </c>
      <c r="V38" t="s">
        <v>109</v>
      </c>
    </row>
    <row r="39" spans="1:22" x14ac:dyDescent="0.2">
      <c r="A39" s="1" t="s">
        <v>69</v>
      </c>
      <c r="B39" s="1" t="s">
        <v>73</v>
      </c>
      <c r="C39" s="3" t="s">
        <v>2</v>
      </c>
      <c r="D39" s="4">
        <v>48</v>
      </c>
      <c r="E39" s="4">
        <v>280</v>
      </c>
      <c r="F39" s="4">
        <v>26</v>
      </c>
      <c r="G39" s="4">
        <v>223.9</v>
      </c>
      <c r="H39" s="4">
        <v>7</v>
      </c>
      <c r="I39" s="5">
        <v>1</v>
      </c>
      <c r="J39" s="5">
        <v>1</v>
      </c>
      <c r="K39" s="5">
        <v>1</v>
      </c>
      <c r="L39" s="5" t="s">
        <v>3</v>
      </c>
      <c r="M39" s="5">
        <v>1</v>
      </c>
      <c r="N39" s="5">
        <v>0</v>
      </c>
      <c r="O39" s="5">
        <v>1</v>
      </c>
      <c r="P39" s="6">
        <v>6</v>
      </c>
      <c r="Q39" s="7">
        <f t="shared" si="2"/>
        <v>2169.5</v>
      </c>
      <c r="R39" s="8">
        <v>2167</v>
      </c>
      <c r="S39" s="8">
        <v>2172</v>
      </c>
      <c r="T39" s="1" t="s">
        <v>74</v>
      </c>
      <c r="U39" s="8">
        <v>2010</v>
      </c>
      <c r="V39" t="s">
        <v>109</v>
      </c>
    </row>
    <row r="40" spans="1:22" x14ac:dyDescent="0.2">
      <c r="A40" s="1" t="s">
        <v>69</v>
      </c>
      <c r="B40" s="1" t="s">
        <v>75</v>
      </c>
      <c r="C40" s="3" t="s">
        <v>2</v>
      </c>
      <c r="D40" s="4">
        <v>47</v>
      </c>
      <c r="E40" s="4">
        <v>279</v>
      </c>
      <c r="F40" s="4">
        <v>-17</v>
      </c>
      <c r="G40" s="4">
        <v>272</v>
      </c>
      <c r="H40" s="4">
        <v>10</v>
      </c>
      <c r="I40" s="5">
        <v>1</v>
      </c>
      <c r="J40" s="5">
        <v>1</v>
      </c>
      <c r="K40" s="5">
        <v>1</v>
      </c>
      <c r="L40" s="5" t="s">
        <v>3</v>
      </c>
      <c r="M40" s="5">
        <v>1</v>
      </c>
      <c r="N40" s="5">
        <v>1</v>
      </c>
      <c r="O40" s="5">
        <v>1</v>
      </c>
      <c r="P40" s="6">
        <v>7</v>
      </c>
      <c r="Q40" s="7">
        <f t="shared" si="2"/>
        <v>2217</v>
      </c>
      <c r="R40" s="8">
        <v>2213</v>
      </c>
      <c r="S40" s="8">
        <v>2221</v>
      </c>
      <c r="T40" s="1" t="s">
        <v>38</v>
      </c>
      <c r="U40" s="8">
        <v>2000</v>
      </c>
      <c r="V40" t="s">
        <v>109</v>
      </c>
    </row>
    <row r="41" spans="1:22" x14ac:dyDescent="0.2">
      <c r="A41" s="1" t="s">
        <v>69</v>
      </c>
      <c r="B41" s="1" t="s">
        <v>76</v>
      </c>
      <c r="C41" s="3" t="s">
        <v>2</v>
      </c>
      <c r="D41" s="4">
        <v>49</v>
      </c>
      <c r="E41" s="4">
        <v>283</v>
      </c>
      <c r="F41" s="4">
        <v>-15.3</v>
      </c>
      <c r="G41" s="4">
        <v>284.3</v>
      </c>
      <c r="H41" s="4">
        <v>6</v>
      </c>
      <c r="I41" s="5">
        <v>1</v>
      </c>
      <c r="J41" s="5">
        <v>1</v>
      </c>
      <c r="K41" s="5">
        <v>1</v>
      </c>
      <c r="L41" s="5" t="s">
        <v>3</v>
      </c>
      <c r="M41" s="5">
        <v>1</v>
      </c>
      <c r="N41" s="5">
        <v>1</v>
      </c>
      <c r="O41" s="5">
        <v>1</v>
      </c>
      <c r="P41" s="6">
        <v>7</v>
      </c>
      <c r="Q41" s="7">
        <f t="shared" si="2"/>
        <v>2218</v>
      </c>
      <c r="R41" s="8">
        <v>2212</v>
      </c>
      <c r="S41" s="8">
        <v>2224</v>
      </c>
      <c r="T41" s="1" t="s">
        <v>38</v>
      </c>
      <c r="U41" s="8">
        <v>1993</v>
      </c>
      <c r="V41" t="s">
        <v>109</v>
      </c>
    </row>
    <row r="42" spans="1:22" x14ac:dyDescent="0.2">
      <c r="A42" s="1" t="s">
        <v>69</v>
      </c>
      <c r="B42" s="1" t="s">
        <v>77</v>
      </c>
      <c r="C42" s="3" t="s">
        <v>2</v>
      </c>
      <c r="D42" s="4">
        <v>48</v>
      </c>
      <c r="E42" s="4">
        <v>278</v>
      </c>
      <c r="F42" s="4">
        <v>-52.3</v>
      </c>
      <c r="G42" s="4">
        <v>239.5</v>
      </c>
      <c r="H42" s="4">
        <v>2.4</v>
      </c>
      <c r="I42" s="5">
        <v>1</v>
      </c>
      <c r="J42" s="5">
        <v>1</v>
      </c>
      <c r="K42" s="5">
        <v>1</v>
      </c>
      <c r="L42" s="5" t="s">
        <v>3</v>
      </c>
      <c r="M42" s="5">
        <v>1</v>
      </c>
      <c r="N42" s="5">
        <v>0</v>
      </c>
      <c r="O42" s="5">
        <v>1</v>
      </c>
      <c r="P42" s="6">
        <v>6</v>
      </c>
      <c r="Q42" s="7">
        <f t="shared" si="2"/>
        <v>2446</v>
      </c>
      <c r="R42" s="8">
        <v>2443</v>
      </c>
      <c r="S42" s="8">
        <v>2449</v>
      </c>
      <c r="T42" s="1" t="s">
        <v>74</v>
      </c>
      <c r="U42" s="8">
        <v>2010</v>
      </c>
      <c r="V42" t="s">
        <v>109</v>
      </c>
    </row>
    <row r="43" spans="1:22" x14ac:dyDescent="0.2">
      <c r="A43" s="1" t="s">
        <v>69</v>
      </c>
      <c r="B43" s="1" t="s">
        <v>78</v>
      </c>
      <c r="C43" s="3" t="s">
        <v>2</v>
      </c>
      <c r="D43" s="4">
        <v>48</v>
      </c>
      <c r="E43" s="4">
        <v>278</v>
      </c>
      <c r="F43" s="4">
        <v>-44.1</v>
      </c>
      <c r="G43" s="4">
        <v>238.3</v>
      </c>
      <c r="H43" s="4">
        <v>1.6</v>
      </c>
      <c r="I43" s="5">
        <v>1</v>
      </c>
      <c r="J43" s="5">
        <v>1</v>
      </c>
      <c r="K43" s="5">
        <v>1</v>
      </c>
      <c r="L43" s="5" t="s">
        <v>3</v>
      </c>
      <c r="M43" s="5">
        <v>1</v>
      </c>
      <c r="N43" s="5">
        <v>0</v>
      </c>
      <c r="O43" s="5">
        <v>1</v>
      </c>
      <c r="P43" s="6">
        <v>6</v>
      </c>
      <c r="Q43" s="7">
        <f t="shared" si="2"/>
        <v>2466</v>
      </c>
      <c r="R43" s="8">
        <v>2443</v>
      </c>
      <c r="S43" s="8">
        <v>2489</v>
      </c>
      <c r="T43" s="1" t="s">
        <v>74</v>
      </c>
      <c r="U43" s="8">
        <v>2010</v>
      </c>
      <c r="V43" t="s">
        <v>109</v>
      </c>
    </row>
    <row r="44" spans="1:22" x14ac:dyDescent="0.2">
      <c r="A44" s="1" t="s">
        <v>79</v>
      </c>
      <c r="B44" s="1" t="s">
        <v>80</v>
      </c>
      <c r="C44" s="3" t="s">
        <v>2</v>
      </c>
      <c r="D44" s="4">
        <v>55</v>
      </c>
      <c r="E44" s="4">
        <v>262</v>
      </c>
      <c r="F44" s="4">
        <v>28.9</v>
      </c>
      <c r="G44" s="4">
        <v>218</v>
      </c>
      <c r="H44" s="4">
        <v>3.8</v>
      </c>
      <c r="I44" s="5">
        <v>1</v>
      </c>
      <c r="J44" s="5">
        <v>1</v>
      </c>
      <c r="K44" s="5">
        <v>1</v>
      </c>
      <c r="L44" s="5" t="s">
        <v>3</v>
      </c>
      <c r="M44" s="5">
        <v>1</v>
      </c>
      <c r="N44" s="5">
        <v>1</v>
      </c>
      <c r="O44" s="5">
        <v>1</v>
      </c>
      <c r="P44" s="6">
        <v>7</v>
      </c>
      <c r="Q44" s="7">
        <f t="shared" si="2"/>
        <v>1878.5</v>
      </c>
      <c r="R44" s="8">
        <v>1873</v>
      </c>
      <c r="S44" s="8">
        <v>1884</v>
      </c>
      <c r="T44" s="1" t="s">
        <v>81</v>
      </c>
      <c r="U44" s="8">
        <v>2000</v>
      </c>
      <c r="V44" t="s">
        <v>109</v>
      </c>
    </row>
    <row r="45" spans="1:22" x14ac:dyDescent="0.2">
      <c r="A45" s="1" t="s">
        <v>79</v>
      </c>
      <c r="B45" s="1" t="s">
        <v>82</v>
      </c>
      <c r="C45" s="3" t="s">
        <v>2</v>
      </c>
      <c r="D45" s="4">
        <v>48</v>
      </c>
      <c r="E45" s="4">
        <v>266</v>
      </c>
      <c r="F45" s="4">
        <v>42.8</v>
      </c>
      <c r="G45" s="4">
        <v>184.6</v>
      </c>
      <c r="H45" s="4">
        <v>6.1</v>
      </c>
      <c r="I45" s="5">
        <v>1</v>
      </c>
      <c r="J45" s="5">
        <v>1</v>
      </c>
      <c r="K45" s="5">
        <v>1</v>
      </c>
      <c r="L45" s="5">
        <v>0</v>
      </c>
      <c r="M45" s="5">
        <v>1</v>
      </c>
      <c r="N45" s="5">
        <v>0</v>
      </c>
      <c r="O45" s="5">
        <v>0</v>
      </c>
      <c r="P45" s="6">
        <v>4</v>
      </c>
      <c r="Q45" s="7">
        <f t="shared" si="2"/>
        <v>2076.5</v>
      </c>
      <c r="R45" s="8">
        <v>2072</v>
      </c>
      <c r="S45" s="8">
        <v>2081</v>
      </c>
      <c r="T45" s="1" t="s">
        <v>83</v>
      </c>
      <c r="U45" s="8">
        <v>1986</v>
      </c>
      <c r="V45" t="s">
        <v>109</v>
      </c>
    </row>
    <row r="46" spans="1:22" x14ac:dyDescent="0.2">
      <c r="A46" s="1" t="s">
        <v>79</v>
      </c>
      <c r="B46" s="1" t="s">
        <v>84</v>
      </c>
      <c r="C46" s="3" t="s">
        <v>2</v>
      </c>
      <c r="D46" s="4">
        <v>56</v>
      </c>
      <c r="E46" s="4">
        <v>263</v>
      </c>
      <c r="F46" s="4">
        <v>53.8</v>
      </c>
      <c r="G46" s="4">
        <v>180.9</v>
      </c>
      <c r="H46" s="4">
        <v>7.7</v>
      </c>
      <c r="I46" s="5">
        <v>1</v>
      </c>
      <c r="J46" s="5">
        <v>1</v>
      </c>
      <c r="K46" s="5">
        <v>1</v>
      </c>
      <c r="L46" s="5" t="s">
        <v>3</v>
      </c>
      <c r="M46" s="5">
        <v>1</v>
      </c>
      <c r="N46" s="5">
        <v>0</v>
      </c>
      <c r="O46" s="5">
        <v>0</v>
      </c>
      <c r="P46" s="6">
        <v>5</v>
      </c>
      <c r="Q46" s="7">
        <f t="shared" si="2"/>
        <v>2091</v>
      </c>
      <c r="R46" s="8">
        <v>2089</v>
      </c>
      <c r="S46" s="8">
        <v>2093</v>
      </c>
      <c r="T46" s="1" t="s">
        <v>81</v>
      </c>
      <c r="U46" s="8">
        <v>2000</v>
      </c>
      <c r="V46" t="s">
        <v>109</v>
      </c>
    </row>
    <row r="47" spans="1:22" x14ac:dyDescent="0.2">
      <c r="A47" s="1" t="s">
        <v>79</v>
      </c>
      <c r="B47" s="1" t="s">
        <v>85</v>
      </c>
      <c r="C47" s="3" t="s">
        <v>2</v>
      </c>
      <c r="D47" s="4">
        <v>49</v>
      </c>
      <c r="E47" s="4">
        <v>275</v>
      </c>
      <c r="F47" s="4">
        <v>55.1</v>
      </c>
      <c r="G47" s="4">
        <v>182.2</v>
      </c>
      <c r="H47" s="4">
        <v>7.5</v>
      </c>
      <c r="I47" s="5">
        <v>1</v>
      </c>
      <c r="J47" s="5">
        <v>1</v>
      </c>
      <c r="K47" s="5">
        <v>1</v>
      </c>
      <c r="L47" s="5" t="s">
        <v>3</v>
      </c>
      <c r="M47" s="5">
        <v>1</v>
      </c>
      <c r="N47" s="5">
        <v>0</v>
      </c>
      <c r="O47" s="5">
        <v>0</v>
      </c>
      <c r="P47" s="6">
        <v>5</v>
      </c>
      <c r="Q47" s="7">
        <f t="shared" si="2"/>
        <v>2103.5</v>
      </c>
      <c r="R47" s="8">
        <v>2101</v>
      </c>
      <c r="S47" s="8">
        <v>2106</v>
      </c>
      <c r="T47" s="1" t="s">
        <v>86</v>
      </c>
      <c r="U47" s="8">
        <v>2008</v>
      </c>
      <c r="V47" t="s">
        <v>109</v>
      </c>
    </row>
    <row r="48" spans="1:22" x14ac:dyDescent="0.2">
      <c r="A48" s="1" t="s">
        <v>79</v>
      </c>
      <c r="B48" s="1" t="s">
        <v>87</v>
      </c>
      <c r="C48" s="3" t="s">
        <v>2</v>
      </c>
      <c r="D48" s="4">
        <v>49</v>
      </c>
      <c r="E48" s="4">
        <v>275</v>
      </c>
      <c r="F48" s="4">
        <v>45.4</v>
      </c>
      <c r="G48" s="4">
        <v>198.2</v>
      </c>
      <c r="H48" s="4">
        <v>7.7</v>
      </c>
      <c r="I48" s="5">
        <v>1</v>
      </c>
      <c r="J48" s="5">
        <v>1</v>
      </c>
      <c r="K48" s="5">
        <v>1</v>
      </c>
      <c r="L48" s="5">
        <v>0</v>
      </c>
      <c r="M48" s="5">
        <v>1</v>
      </c>
      <c r="N48" s="5">
        <v>0</v>
      </c>
      <c r="O48" s="5">
        <v>0</v>
      </c>
      <c r="P48" s="6">
        <v>4</v>
      </c>
      <c r="Q48" s="7">
        <f t="shared" si="2"/>
        <v>2123.5</v>
      </c>
      <c r="R48" s="8">
        <v>2121</v>
      </c>
      <c r="S48" s="8">
        <v>2126</v>
      </c>
      <c r="T48" s="1" t="s">
        <v>86</v>
      </c>
      <c r="U48" s="8">
        <v>2008</v>
      </c>
      <c r="V48" t="s">
        <v>109</v>
      </c>
    </row>
    <row r="49" spans="1:22" x14ac:dyDescent="0.2">
      <c r="A49" s="1" t="s">
        <v>88</v>
      </c>
      <c r="B49" s="1" t="s">
        <v>89</v>
      </c>
      <c r="C49" s="9">
        <v>9539</v>
      </c>
      <c r="D49" s="9">
        <v>44.7</v>
      </c>
      <c r="E49" s="9">
        <v>-108.3</v>
      </c>
      <c r="F49" s="9">
        <v>49.2</v>
      </c>
      <c r="G49" s="9">
        <v>292</v>
      </c>
      <c r="H49" s="4">
        <v>8.1</v>
      </c>
      <c r="I49" s="5">
        <v>1</v>
      </c>
      <c r="J49" s="5">
        <v>1</v>
      </c>
      <c r="K49" s="5">
        <v>1</v>
      </c>
      <c r="L49" s="5" t="s">
        <v>3</v>
      </c>
      <c r="M49" s="5">
        <v>1</v>
      </c>
      <c r="N49" s="5">
        <v>1</v>
      </c>
      <c r="O49" s="5">
        <v>0</v>
      </c>
      <c r="P49" s="6">
        <v>6</v>
      </c>
      <c r="Q49" s="7">
        <v>1899</v>
      </c>
      <c r="R49" s="8">
        <f>1899-5</f>
        <v>1894</v>
      </c>
      <c r="S49" s="8">
        <f>1899+5</f>
        <v>1904</v>
      </c>
      <c r="T49" s="1" t="s">
        <v>90</v>
      </c>
      <c r="U49" s="8">
        <v>2016</v>
      </c>
      <c r="V49" t="s">
        <v>109</v>
      </c>
    </row>
    <row r="50" spans="1:22" x14ac:dyDescent="0.2">
      <c r="A50" s="1" t="s">
        <v>88</v>
      </c>
      <c r="B50" s="14" t="s">
        <v>91</v>
      </c>
      <c r="C50" s="9">
        <v>9496</v>
      </c>
      <c r="D50" s="4">
        <v>43.9</v>
      </c>
      <c r="E50" s="4">
        <f>360-107.2</f>
        <v>252.8</v>
      </c>
      <c r="F50" s="4">
        <v>65.5</v>
      </c>
      <c r="G50" s="4">
        <v>339.2</v>
      </c>
      <c r="H50" s="4">
        <v>7.6</v>
      </c>
      <c r="I50" s="5">
        <v>1</v>
      </c>
      <c r="J50" s="5">
        <v>1</v>
      </c>
      <c r="K50" s="5">
        <v>1</v>
      </c>
      <c r="L50" s="5" t="s">
        <v>3</v>
      </c>
      <c r="M50" s="5">
        <v>1</v>
      </c>
      <c r="N50" s="5">
        <v>1</v>
      </c>
      <c r="O50" s="5">
        <v>1</v>
      </c>
      <c r="P50" s="6">
        <v>7</v>
      </c>
      <c r="Q50" s="9">
        <v>2160</v>
      </c>
      <c r="R50" s="7">
        <v>2152</v>
      </c>
      <c r="S50" s="8">
        <v>2171</v>
      </c>
      <c r="T50" s="1" t="s">
        <v>90</v>
      </c>
      <c r="U50" s="8">
        <v>2015</v>
      </c>
      <c r="V50" t="s">
        <v>109</v>
      </c>
    </row>
    <row r="51" spans="1:22" x14ac:dyDescent="0.2">
      <c r="A51" s="1" t="s">
        <v>88</v>
      </c>
      <c r="B51" s="14" t="s">
        <v>92</v>
      </c>
      <c r="C51" s="10" t="s">
        <v>6</v>
      </c>
      <c r="D51" s="4">
        <v>45.2</v>
      </c>
      <c r="E51" s="4">
        <v>249.2</v>
      </c>
      <c r="F51" s="4">
        <v>-83.6</v>
      </c>
      <c r="G51" s="4">
        <v>335.8</v>
      </c>
      <c r="H51" s="4">
        <v>4.0423067378519768</v>
      </c>
      <c r="I51" s="5">
        <v>1</v>
      </c>
      <c r="J51" s="5">
        <v>1</v>
      </c>
      <c r="K51" s="5">
        <v>1</v>
      </c>
      <c r="L51" s="5">
        <v>0</v>
      </c>
      <c r="M51" s="5">
        <v>1</v>
      </c>
      <c r="N51" s="5">
        <v>0</v>
      </c>
      <c r="O51" s="5">
        <v>0</v>
      </c>
      <c r="P51" s="6">
        <v>4</v>
      </c>
      <c r="Q51" s="7">
        <f>AVERAGE(R51:S51)</f>
        <v>2705</v>
      </c>
      <c r="R51" s="8">
        <v>2701</v>
      </c>
      <c r="S51" s="8">
        <v>2709</v>
      </c>
      <c r="T51" s="11" t="s">
        <v>93</v>
      </c>
      <c r="U51" s="8">
        <v>2008</v>
      </c>
      <c r="V5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2019-03-02T23:01:21Z</dcterms:created>
  <dcterms:modified xsi:type="dcterms:W3CDTF">2019-03-02T23:03:35Z</dcterms:modified>
</cp:coreProperties>
</file>