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<sst xmlns="http://schemas.openxmlformats.org/spreadsheetml/2006/main" count="464" uniqueCount="89">
  <si>
    <t>Dependent Variable: LFPR_F</t>
  </si>
  <si>
    <t>Method: Panel Least Squares</t>
  </si>
  <si>
    <t>Date: 04/07/16   Time: 21:31</t>
  </si>
  <si>
    <t>First model ran: found using the ratio between male and female lpfr is better than  just  female lfpr</t>
  </si>
  <si>
    <t>Sample (adjusted): 2006 2012</t>
  </si>
  <si>
    <t>Also, have the imparts and exports variables in regression</t>
  </si>
  <si>
    <t>Periods included: 3</t>
  </si>
  <si>
    <t>Cross-sections included: 58</t>
  </si>
  <si>
    <t>Total panel (unbalanced) observations: 136</t>
  </si>
  <si>
    <t>Variable</t>
  </si>
  <si>
    <t>Coefficient</t>
  </si>
  <si>
    <t>Std. Error</t>
  </si>
  <si>
    <t>t-Statistic</t>
  </si>
  <si>
    <t xml:space="preserve">Prob.  </t>
  </si>
  <si>
    <t>C</t>
  </si>
  <si>
    <t>NUM2009</t>
  </si>
  <si>
    <t>NUM2012</t>
  </si>
  <si>
    <t>GLOB</t>
  </si>
  <si>
    <t>INFLATION</t>
  </si>
  <si>
    <t>GINI</t>
  </si>
  <si>
    <t>FPOP</t>
  </si>
  <si>
    <t>GDPCAP</t>
  </si>
  <si>
    <t>AGRICULTURE</t>
  </si>
  <si>
    <t>POP_TOTAL</t>
  </si>
  <si>
    <t>_15_19_FERTILITY</t>
  </si>
  <si>
    <t>HEALTH$</t>
  </si>
  <si>
    <t>COSTIMPORT</t>
  </si>
  <si>
    <t>EM_POP15_</t>
  </si>
  <si>
    <t>FLEGISLATORS</t>
  </si>
  <si>
    <t>FYRSSCH</t>
  </si>
  <si>
    <t>_0_14POP</t>
  </si>
  <si>
    <t>IMPORT_VOLUME</t>
  </si>
  <si>
    <t>IMPORTS</t>
  </si>
  <si>
    <t>INTERNET</t>
  </si>
  <si>
    <t>LIFE_EXP</t>
  </si>
  <si>
    <t>MERCHIMPORTS</t>
  </si>
  <si>
    <t>NETTRADE</t>
  </si>
  <si>
    <t>POP_GROWTH</t>
  </si>
  <si>
    <t>LU_T</t>
  </si>
  <si>
    <t>R-squared</t>
  </si>
  <si>
    <t xml:space="preserve">    Mean dependent var</t>
  </si>
  <si>
    <t>Adjusted R-squared</t>
  </si>
  <si>
    <t xml:space="preserve">    S.D. dependent var</t>
  </si>
  <si>
    <t>S.E. of regression</t>
  </si>
  <si>
    <t xml:space="preserve">    Akaike info criterion</t>
  </si>
  <si>
    <t>Sum squared resid</t>
  </si>
  <si>
    <t xml:space="preserve">    Schwarz criterion</t>
  </si>
  <si>
    <t>Log likelihood</t>
  </si>
  <si>
    <t xml:space="preserve">    Hannan-Quinn criter.</t>
  </si>
  <si>
    <t>F-statistic</t>
  </si>
  <si>
    <t xml:space="preserve">    Durbin-Watson stat</t>
  </si>
  <si>
    <t>Prob(F-statistic)</t>
  </si>
  <si>
    <t>Dependent Variable: RATIO</t>
  </si>
  <si>
    <t>Date: 04/08/16   Time: 10:54</t>
  </si>
  <si>
    <t xml:space="preserve">Basically, play with variables and threw out some multicollinearity </t>
  </si>
  <si>
    <t>Cross-sections included: 61</t>
  </si>
  <si>
    <t>Total panel (unbalanced) observations: 142</t>
  </si>
  <si>
    <t>EM_POPF15_24</t>
  </si>
  <si>
    <t>MYRSSCH</t>
  </si>
  <si>
    <t>ratio  c num2009 num2012 glob inflation gini fpop gdpcap agriculture health$  flegislators   pop_growth lu_t em_popf15_24 pop_total military myrssch fertility_rate__total</t>
  </si>
  <si>
    <t>BEST IN MY OPINION</t>
  </si>
  <si>
    <t>Date: 04/08/16   Time: 11:53</t>
  </si>
  <si>
    <t>Cross-sections included: 59</t>
  </si>
  <si>
    <t>New SE</t>
  </si>
  <si>
    <t>New Tst</t>
  </si>
  <si>
    <t>**</t>
  </si>
  <si>
    <t>*</t>
  </si>
  <si>
    <t>MILITARY</t>
  </si>
  <si>
    <t>FERTILITY_RATE__TOTAL</t>
  </si>
  <si>
    <t>***</t>
  </si>
  <si>
    <t>RATIO</t>
  </si>
  <si>
    <t>Date: 04/13/16   Time: 09:44</t>
  </si>
  <si>
    <t>Serial Correlation Correction Factor</t>
  </si>
  <si>
    <t>(n*t-k)/(n*(t-1)-k)</t>
  </si>
  <si>
    <t>Dependent Variable: U_F</t>
  </si>
  <si>
    <t>Date: 04/14/16   Time: 15:17</t>
  </si>
  <si>
    <t>Date: 04/14/16   Time: 15:20</t>
  </si>
  <si>
    <t>1.6*</t>
  </si>
  <si>
    <t>1.96**</t>
  </si>
  <si>
    <t>Cross-sections included: 101</t>
  </si>
  <si>
    <t>2.6***</t>
  </si>
  <si>
    <t>Cross-sections included: 85</t>
  </si>
  <si>
    <t>Total panel (unbalanced) observations: 238</t>
  </si>
  <si>
    <t>Total panel (unbalanced) observations: 189</t>
  </si>
  <si>
    <t>White cross-section standard errors &amp; covariance (d.f. corrected)</t>
  </si>
  <si>
    <t>WARNING: estimated coefficient covariance matrix is of reduced rank</t>
  </si>
  <si>
    <t>Nw SE</t>
  </si>
  <si>
    <t>Nw Tst</t>
  </si>
  <si>
    <t>LFPR_M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</si>
</sst>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FF0000"/>
      <name val="Calibri"/>
    </font>
    <font>
      <sz val="12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0" numFmtId="11" xfId="0" applyAlignment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1" fillId="2" fontId="0" numFmtId="0" xfId="0" applyAlignment="1" applyBorder="1" applyFill="1" applyFont="1">
      <alignment shrinkToFit="0" wrapText="0"/>
    </xf>
    <xf borderId="1" fillId="3" fontId="0" numFmtId="0" xfId="0" applyAlignment="1" applyBorder="1" applyFill="1" applyFont="1">
      <alignment shrinkToFit="0" wrapText="0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>
      <c r="A1" s="1" t="s">
        <v>0</v>
      </c>
    </row>
    <row r="2">
      <c r="A2" s="1" t="s">
        <v>1</v>
      </c>
    </row>
    <row r="3">
      <c r="A3" s="1" t="s">
        <v>2</v>
      </c>
      <c r="G3" s="1" t="s">
        <v>3</v>
      </c>
    </row>
    <row r="4">
      <c r="A4" s="1" t="s">
        <v>4</v>
      </c>
      <c r="G4" s="1" t="s">
        <v>5</v>
      </c>
    </row>
    <row r="5">
      <c r="A5" s="1" t="s">
        <v>6</v>
      </c>
    </row>
    <row r="6">
      <c r="A6" s="1" t="s">
        <v>7</v>
      </c>
    </row>
    <row r="7">
      <c r="A7" s="1" t="s">
        <v>8</v>
      </c>
    </row>
    <row r="9">
      <c r="A9" s="1" t="s">
        <v>9</v>
      </c>
      <c r="B9" s="1" t="s">
        <v>10</v>
      </c>
      <c r="C9" s="1" t="s">
        <v>11</v>
      </c>
      <c r="D9" s="1" t="s">
        <v>12</v>
      </c>
      <c r="E9" s="1" t="s">
        <v>13</v>
      </c>
    </row>
    <row r="11">
      <c r="A11" s="1" t="s">
        <v>14</v>
      </c>
      <c r="B11" s="1">
        <v>0.610433</v>
      </c>
      <c r="C11" s="1">
        <v>0.462699</v>
      </c>
      <c r="D11" s="1">
        <v>1.319289</v>
      </c>
      <c r="E11" s="1">
        <v>0.1898</v>
      </c>
    </row>
    <row r="12">
      <c r="A12" s="1" t="s">
        <v>15</v>
      </c>
      <c r="B12" s="1">
        <v>-0.619118</v>
      </c>
      <c r="C12" s="1">
        <v>0.527737</v>
      </c>
      <c r="D12" s="1">
        <v>-1.173156</v>
      </c>
      <c r="E12" s="1">
        <v>0.2432</v>
      </c>
    </row>
    <row r="13">
      <c r="A13" s="1" t="s">
        <v>16</v>
      </c>
      <c r="B13" s="1">
        <v>-1.319459</v>
      </c>
      <c r="C13" s="1">
        <v>0.864974</v>
      </c>
      <c r="D13" s="1">
        <v>-1.525432</v>
      </c>
      <c r="E13" s="1">
        <v>0.13</v>
      </c>
    </row>
    <row r="14">
      <c r="A14" s="1" t="s">
        <v>17</v>
      </c>
      <c r="B14" s="1">
        <v>-0.089088</v>
      </c>
      <c r="C14" s="1">
        <v>0.067721</v>
      </c>
      <c r="D14" s="1">
        <v>-1.315505</v>
      </c>
      <c r="E14" s="1">
        <v>0.1911</v>
      </c>
    </row>
    <row r="15">
      <c r="A15" s="1" t="s">
        <v>18</v>
      </c>
      <c r="B15" s="1">
        <v>0.081535</v>
      </c>
      <c r="C15" s="1">
        <v>0.060185</v>
      </c>
      <c r="D15" s="1">
        <v>1.354732</v>
      </c>
      <c r="E15" s="1">
        <v>0.1783</v>
      </c>
    </row>
    <row r="16">
      <c r="A16" s="1" t="s">
        <v>19</v>
      </c>
      <c r="B16" s="1">
        <v>0.083375</v>
      </c>
      <c r="C16" s="1">
        <v>0.078898</v>
      </c>
      <c r="D16" s="1">
        <v>1.05674</v>
      </c>
      <c r="E16" s="1">
        <v>0.2929</v>
      </c>
    </row>
    <row r="17">
      <c r="A17" s="1" t="s">
        <v>20</v>
      </c>
      <c r="B17" s="1">
        <v>2.136076</v>
      </c>
      <c r="C17" s="1">
        <v>0.636677</v>
      </c>
      <c r="D17" s="1">
        <v>3.355041</v>
      </c>
      <c r="E17" s="1">
        <v>0.0011</v>
      </c>
    </row>
    <row r="18">
      <c r="A18" s="1" t="s">
        <v>21</v>
      </c>
      <c r="B18" s="2">
        <v>8.67E-5</v>
      </c>
      <c r="C18" s="2">
        <v>3.05E-5</v>
      </c>
      <c r="D18" s="1">
        <v>2.84322</v>
      </c>
      <c r="E18" s="1">
        <v>0.0053</v>
      </c>
    </row>
    <row r="19">
      <c r="A19" s="1" t="s">
        <v>22</v>
      </c>
      <c r="B19" s="2">
        <v>-3.43E-11</v>
      </c>
      <c r="C19" s="2">
        <v>3.82E-11</v>
      </c>
      <c r="D19" s="1">
        <v>-0.89865</v>
      </c>
      <c r="E19" s="1">
        <v>0.3708</v>
      </c>
    </row>
    <row r="20">
      <c r="A20" s="3" t="s">
        <v>23</v>
      </c>
      <c r="B20" s="2">
        <v>1.44E-7</v>
      </c>
      <c r="C20" s="2">
        <v>7.02E-8</v>
      </c>
      <c r="D20" s="1">
        <v>2.056859</v>
      </c>
      <c r="E20" s="1">
        <v>0.042</v>
      </c>
    </row>
    <row r="21">
      <c r="A21" s="1" t="s">
        <v>24</v>
      </c>
      <c r="B21" s="1">
        <v>0.065908</v>
      </c>
      <c r="C21" s="1">
        <v>0.062492</v>
      </c>
      <c r="D21" s="1">
        <v>1.054669</v>
      </c>
      <c r="E21" s="1">
        <v>0.2939</v>
      </c>
    </row>
    <row r="22">
      <c r="A22" s="1" t="s">
        <v>25</v>
      </c>
      <c r="B22" s="1">
        <v>0.74953</v>
      </c>
      <c r="C22" s="1">
        <v>0.335228</v>
      </c>
      <c r="D22" s="1">
        <v>2.235881</v>
      </c>
      <c r="E22" s="1">
        <v>0.0274</v>
      </c>
    </row>
    <row r="23">
      <c r="A23" s="3" t="s">
        <v>26</v>
      </c>
      <c r="B23" s="1">
        <v>-0.001481</v>
      </c>
      <c r="C23" s="1">
        <v>8.11E-4</v>
      </c>
      <c r="D23" s="1">
        <v>-1.825608</v>
      </c>
      <c r="E23" s="1">
        <v>0.0706</v>
      </c>
    </row>
    <row r="24">
      <c r="A24" s="1" t="s">
        <v>27</v>
      </c>
      <c r="B24" s="1">
        <v>0.345449</v>
      </c>
      <c r="C24" s="1">
        <v>0.063105</v>
      </c>
      <c r="D24" s="1">
        <v>5.474199</v>
      </c>
      <c r="E24" s="1">
        <v>0.0</v>
      </c>
    </row>
    <row r="25">
      <c r="A25" s="1" t="s">
        <v>28</v>
      </c>
      <c r="B25" s="1">
        <v>-0.036818</v>
      </c>
      <c r="C25" s="1">
        <v>0.036932</v>
      </c>
      <c r="D25" s="1">
        <v>-0.99692</v>
      </c>
      <c r="E25" s="1">
        <v>0.321</v>
      </c>
    </row>
    <row r="26">
      <c r="A26" s="1" t="s">
        <v>29</v>
      </c>
      <c r="B26" s="1">
        <v>0.330913</v>
      </c>
      <c r="C26" s="1">
        <v>0.292893</v>
      </c>
      <c r="D26" s="1">
        <v>1.129812</v>
      </c>
      <c r="E26" s="1">
        <v>0.261</v>
      </c>
    </row>
    <row r="27">
      <c r="A27" s="1" t="s">
        <v>30</v>
      </c>
      <c r="B27" s="1">
        <v>-0.291921</v>
      </c>
      <c r="C27" s="1">
        <v>0.261635</v>
      </c>
      <c r="D27" s="1">
        <v>-1.115756</v>
      </c>
      <c r="E27" s="1">
        <v>0.2669</v>
      </c>
    </row>
    <row r="28">
      <c r="A28" s="3" t="s">
        <v>31</v>
      </c>
      <c r="B28" s="1">
        <v>-0.008246</v>
      </c>
      <c r="C28" s="1">
        <v>0.003112</v>
      </c>
      <c r="D28" s="1">
        <v>-2.649544</v>
      </c>
      <c r="E28" s="1">
        <v>0.0092</v>
      </c>
    </row>
    <row r="29">
      <c r="A29" s="3" t="s">
        <v>32</v>
      </c>
      <c r="B29" s="1">
        <v>0.050493</v>
      </c>
      <c r="C29" s="1">
        <v>0.026501</v>
      </c>
      <c r="D29" s="1">
        <v>1.905319</v>
      </c>
      <c r="E29" s="1">
        <v>0.0593</v>
      </c>
    </row>
    <row r="30">
      <c r="A30" s="1" t="s">
        <v>33</v>
      </c>
      <c r="B30" s="1">
        <v>0.061779</v>
      </c>
      <c r="C30" s="1">
        <v>0.022111</v>
      </c>
      <c r="D30" s="1">
        <v>2.793978</v>
      </c>
      <c r="E30" s="1">
        <v>0.0061</v>
      </c>
    </row>
    <row r="31">
      <c r="A31" s="1" t="s">
        <v>34</v>
      </c>
      <c r="B31" s="1">
        <v>1.092432</v>
      </c>
      <c r="C31" s="1">
        <v>0.325982</v>
      </c>
      <c r="D31" s="1">
        <v>3.351204</v>
      </c>
      <c r="E31" s="1">
        <v>0.0011</v>
      </c>
    </row>
    <row r="32">
      <c r="A32" s="1" t="s">
        <v>35</v>
      </c>
      <c r="B32" s="2">
        <v>-7.35E-12</v>
      </c>
      <c r="C32" s="2">
        <v>4.26E-12</v>
      </c>
      <c r="D32" s="1">
        <v>-1.723266</v>
      </c>
      <c r="E32" s="1">
        <v>0.0876</v>
      </c>
    </row>
    <row r="33">
      <c r="A33" s="3" t="s">
        <v>36</v>
      </c>
      <c r="B33" s="2">
        <v>5.87E-12</v>
      </c>
      <c r="C33" s="2">
        <v>9.15E-12</v>
      </c>
      <c r="D33" s="1">
        <v>0.641249</v>
      </c>
      <c r="E33" s="1">
        <v>0.5227</v>
      </c>
    </row>
    <row r="34">
      <c r="A34" s="1" t="s">
        <v>37</v>
      </c>
      <c r="B34" s="1">
        <v>-1.651597</v>
      </c>
      <c r="C34" s="1">
        <v>0.48921</v>
      </c>
      <c r="D34" s="1">
        <v>-3.376052</v>
      </c>
      <c r="E34" s="1">
        <v>0.001</v>
      </c>
    </row>
    <row r="35">
      <c r="A35" s="1" t="s">
        <v>38</v>
      </c>
      <c r="B35" s="1">
        <v>0.023465</v>
      </c>
      <c r="C35" s="1">
        <v>0.023352</v>
      </c>
      <c r="D35" s="1">
        <v>1.004833</v>
      </c>
      <c r="E35" s="1">
        <v>0.3172</v>
      </c>
    </row>
    <row r="37">
      <c r="A37" s="1" t="s">
        <v>39</v>
      </c>
      <c r="B37" s="1">
        <v>0.684012</v>
      </c>
      <c r="C37" s="1" t="s">
        <v>40</v>
      </c>
      <c r="E37" s="1">
        <v>0.026961</v>
      </c>
    </row>
    <row r="38">
      <c r="A38" s="1" t="s">
        <v>41</v>
      </c>
      <c r="B38" s="1">
        <v>0.61569</v>
      </c>
      <c r="C38" s="1" t="s">
        <v>42</v>
      </c>
      <c r="E38" s="1">
        <v>1.330901</v>
      </c>
    </row>
    <row r="39">
      <c r="A39" s="1" t="s">
        <v>43</v>
      </c>
      <c r="B39" s="1">
        <v>0.825062</v>
      </c>
      <c r="C39" s="1" t="s">
        <v>44</v>
      </c>
      <c r="E39" s="1">
        <v>2.617805</v>
      </c>
    </row>
    <row r="40">
      <c r="A40" s="1" t="s">
        <v>45</v>
      </c>
      <c r="B40" s="1">
        <v>75.56067</v>
      </c>
      <c r="C40" s="1" t="s">
        <v>46</v>
      </c>
      <c r="E40" s="1">
        <v>3.15322</v>
      </c>
    </row>
    <row r="41">
      <c r="A41" s="1" t="s">
        <v>47</v>
      </c>
      <c r="B41" s="1">
        <v>-153.0107</v>
      </c>
      <c r="C41" s="1" t="s">
        <v>48</v>
      </c>
      <c r="E41" s="1">
        <v>2.835384</v>
      </c>
    </row>
    <row r="42">
      <c r="A42" s="1" t="s">
        <v>49</v>
      </c>
      <c r="B42" s="1">
        <v>10.01163</v>
      </c>
      <c r="C42" s="1" t="s">
        <v>50</v>
      </c>
      <c r="E42" s="1">
        <v>2.359366</v>
      </c>
    </row>
    <row r="43">
      <c r="A43" s="1" t="s">
        <v>51</v>
      </c>
      <c r="B43" s="1">
        <v>0.0</v>
      </c>
    </row>
    <row r="45">
      <c r="B45" s="1" t="s">
        <v>15</v>
      </c>
      <c r="C45" s="1" t="s">
        <v>16</v>
      </c>
      <c r="D45" s="1" t="s">
        <v>17</v>
      </c>
      <c r="E45" s="1" t="s">
        <v>18</v>
      </c>
      <c r="F45" s="1" t="s">
        <v>19</v>
      </c>
      <c r="G45" s="1" t="s">
        <v>20</v>
      </c>
      <c r="H45" s="1" t="s">
        <v>21</v>
      </c>
      <c r="I45" s="1" t="s">
        <v>22</v>
      </c>
      <c r="J45" s="1" t="s">
        <v>23</v>
      </c>
      <c r="K45" s="1" t="s">
        <v>24</v>
      </c>
      <c r="L45" s="1" t="s">
        <v>25</v>
      </c>
      <c r="M45" s="1" t="s">
        <v>26</v>
      </c>
      <c r="N45" s="1" t="s">
        <v>27</v>
      </c>
      <c r="O45" s="1" t="s">
        <v>28</v>
      </c>
      <c r="P45" s="1" t="s">
        <v>29</v>
      </c>
      <c r="Q45" s="1" t="s">
        <v>30</v>
      </c>
      <c r="R45" s="1" t="s">
        <v>31</v>
      </c>
      <c r="S45" s="1" t="s">
        <v>32</v>
      </c>
      <c r="T45" s="1" t="s">
        <v>33</v>
      </c>
      <c r="U45" s="1" t="s">
        <v>34</v>
      </c>
      <c r="V45" s="1" t="s">
        <v>35</v>
      </c>
      <c r="W45" s="1" t="s">
        <v>36</v>
      </c>
      <c r="X45" s="1" t="s">
        <v>37</v>
      </c>
      <c r="Y45" s="1" t="s">
        <v>38</v>
      </c>
    </row>
    <row r="46">
      <c r="A46" s="1" t="s">
        <v>15</v>
      </c>
      <c r="B46" s="1">
        <v>1.0</v>
      </c>
      <c r="C46" s="1">
        <v>-0.599926</v>
      </c>
      <c r="D46" s="1">
        <v>0.238205</v>
      </c>
      <c r="E46" s="1">
        <v>0.397584</v>
      </c>
      <c r="F46" s="1">
        <v>0.063522</v>
      </c>
      <c r="G46" s="1">
        <v>-0.066673</v>
      </c>
      <c r="H46" s="1">
        <v>0.220642</v>
      </c>
      <c r="I46" s="1">
        <v>-0.064955</v>
      </c>
      <c r="J46" s="1">
        <v>-0.024889</v>
      </c>
      <c r="K46" s="1">
        <v>0.09151</v>
      </c>
      <c r="L46" s="1">
        <v>-0.01715</v>
      </c>
      <c r="M46" s="1">
        <v>-0.076087</v>
      </c>
      <c r="N46" s="1">
        <v>0.304012</v>
      </c>
      <c r="O46" s="1">
        <v>-0.012915</v>
      </c>
      <c r="P46" s="1">
        <v>-0.044711</v>
      </c>
      <c r="Q46" s="1">
        <v>0.053396</v>
      </c>
      <c r="R46" s="1">
        <v>-0.004319</v>
      </c>
      <c r="S46" s="1">
        <v>-0.031463</v>
      </c>
      <c r="T46" s="1">
        <v>-0.061085</v>
      </c>
      <c r="U46" s="1">
        <v>-0.169269</v>
      </c>
      <c r="V46" s="1">
        <v>0.066327</v>
      </c>
      <c r="W46" s="1">
        <v>-0.070233</v>
      </c>
      <c r="X46" s="1">
        <v>0.130238</v>
      </c>
      <c r="Y46" s="1">
        <v>-0.428666</v>
      </c>
    </row>
    <row r="47">
      <c r="A47" s="1" t="s">
        <v>16</v>
      </c>
      <c r="B47" s="1">
        <v>-0.599926</v>
      </c>
      <c r="C47" s="1">
        <v>1.0</v>
      </c>
      <c r="D47" s="1">
        <v>0.180606</v>
      </c>
      <c r="E47" s="1">
        <v>-0.376713</v>
      </c>
      <c r="F47" s="1">
        <v>-0.324592</v>
      </c>
      <c r="G47" s="1">
        <v>0.003452</v>
      </c>
      <c r="H47" s="1">
        <v>0.348847</v>
      </c>
      <c r="I47" s="1">
        <v>0.361606</v>
      </c>
      <c r="J47" s="1">
        <v>0.308112</v>
      </c>
      <c r="K47" s="1">
        <v>-0.55995</v>
      </c>
      <c r="L47" s="1">
        <v>0.51479</v>
      </c>
      <c r="M47" s="1">
        <v>0.471929</v>
      </c>
      <c r="N47" s="1">
        <v>-0.194696</v>
      </c>
      <c r="O47" s="1">
        <v>0.413745</v>
      </c>
      <c r="P47" s="1">
        <v>0.53067</v>
      </c>
      <c r="Q47" s="1">
        <v>-0.604887</v>
      </c>
      <c r="R47" s="1">
        <v>0.3817</v>
      </c>
      <c r="S47" s="1">
        <v>0.383788</v>
      </c>
      <c r="T47" s="1">
        <v>0.747719</v>
      </c>
      <c r="U47" s="1">
        <v>0.819718</v>
      </c>
      <c r="V47" s="1">
        <v>0.406646</v>
      </c>
      <c r="W47" s="1">
        <v>0.152387</v>
      </c>
      <c r="X47" s="1">
        <v>-0.181527</v>
      </c>
      <c r="Y47" s="1">
        <v>0.230612</v>
      </c>
    </row>
    <row r="48">
      <c r="A48" s="1" t="s">
        <v>17</v>
      </c>
      <c r="B48" s="1">
        <v>0.238205</v>
      </c>
      <c r="C48" s="1">
        <v>0.180606</v>
      </c>
      <c r="D48" s="1">
        <v>1.0</v>
      </c>
      <c r="E48" s="1">
        <v>-0.131751</v>
      </c>
      <c r="F48" s="1">
        <v>-0.165927</v>
      </c>
      <c r="G48" s="1">
        <v>0.05294</v>
      </c>
      <c r="H48" s="1">
        <v>0.280854</v>
      </c>
      <c r="I48" s="1">
        <v>0.053079</v>
      </c>
      <c r="J48" s="1">
        <v>0.025479</v>
      </c>
      <c r="K48" s="1">
        <v>-0.230273</v>
      </c>
      <c r="L48" s="1">
        <v>0.098841</v>
      </c>
      <c r="M48" s="1">
        <v>0.199705</v>
      </c>
      <c r="N48" s="1">
        <v>0.14588</v>
      </c>
      <c r="O48" s="1">
        <v>0.195422</v>
      </c>
      <c r="P48" s="1">
        <v>0.352578</v>
      </c>
      <c r="Q48" s="1">
        <v>-0.383889</v>
      </c>
      <c r="R48" s="1">
        <v>0.38592</v>
      </c>
      <c r="S48" s="1">
        <v>0.322521</v>
      </c>
      <c r="T48" s="1">
        <v>0.425915</v>
      </c>
      <c r="U48" s="1">
        <v>0.364444</v>
      </c>
      <c r="V48" s="1">
        <v>0.062362</v>
      </c>
      <c r="W48" s="1">
        <v>-0.03762</v>
      </c>
      <c r="X48" s="1">
        <v>-0.072263</v>
      </c>
      <c r="Y48" s="1">
        <v>-0.18435</v>
      </c>
    </row>
    <row r="49">
      <c r="A49" s="1" t="s">
        <v>18</v>
      </c>
      <c r="B49" s="1">
        <v>0.397584</v>
      </c>
      <c r="C49" s="1">
        <v>-0.376713</v>
      </c>
      <c r="D49" s="1">
        <v>-0.131751</v>
      </c>
      <c r="E49" s="1">
        <v>1.0</v>
      </c>
      <c r="F49" s="1">
        <v>0.185881</v>
      </c>
      <c r="G49" s="1">
        <v>-0.10859</v>
      </c>
      <c r="H49" s="1">
        <v>-0.019427</v>
      </c>
      <c r="I49" s="1">
        <v>-0.075994</v>
      </c>
      <c r="J49" s="1">
        <v>0.050855</v>
      </c>
      <c r="K49" s="1">
        <v>0.178828</v>
      </c>
      <c r="L49" s="1">
        <v>-0.079597</v>
      </c>
      <c r="M49" s="1">
        <v>-0.291358</v>
      </c>
      <c r="N49" s="1">
        <v>0.111709</v>
      </c>
      <c r="O49" s="1">
        <v>-0.069326</v>
      </c>
      <c r="P49" s="1">
        <v>-0.069694</v>
      </c>
      <c r="Q49" s="1">
        <v>0.078771</v>
      </c>
      <c r="R49" s="1">
        <v>-0.157223</v>
      </c>
      <c r="S49" s="1">
        <v>0.01129</v>
      </c>
      <c r="T49" s="1">
        <v>-0.259212</v>
      </c>
      <c r="U49" s="1">
        <v>-0.33377</v>
      </c>
      <c r="V49" s="1">
        <v>-0.065654</v>
      </c>
      <c r="W49" s="1">
        <v>-0.127718</v>
      </c>
      <c r="X49" s="1">
        <v>0.125262</v>
      </c>
      <c r="Y49" s="1">
        <v>-0.149176</v>
      </c>
    </row>
    <row r="50">
      <c r="A50" s="1" t="s">
        <v>19</v>
      </c>
      <c r="B50" s="1">
        <v>0.063522</v>
      </c>
      <c r="C50" s="1">
        <v>-0.324592</v>
      </c>
      <c r="D50" s="1">
        <v>-0.165927</v>
      </c>
      <c r="E50" s="1">
        <v>0.185881</v>
      </c>
      <c r="F50" s="1">
        <v>1.0</v>
      </c>
      <c r="G50" s="1">
        <v>0.047876</v>
      </c>
      <c r="H50" s="1">
        <v>-0.177048</v>
      </c>
      <c r="I50" s="1">
        <v>-0.165188</v>
      </c>
      <c r="J50" s="1">
        <v>-0.11747</v>
      </c>
      <c r="K50" s="1">
        <v>0.213704</v>
      </c>
      <c r="L50" s="1">
        <v>-0.302829</v>
      </c>
      <c r="M50" s="1">
        <v>-0.374824</v>
      </c>
      <c r="N50" s="1">
        <v>-0.099759</v>
      </c>
      <c r="O50" s="1">
        <v>-0.240622</v>
      </c>
      <c r="P50" s="1">
        <v>-0.138757</v>
      </c>
      <c r="Q50" s="1">
        <v>0.349788</v>
      </c>
      <c r="R50" s="1">
        <v>-0.471862</v>
      </c>
      <c r="S50" s="1">
        <v>-0.174797</v>
      </c>
      <c r="T50" s="1">
        <v>-0.275273</v>
      </c>
      <c r="U50" s="1">
        <v>-0.355943</v>
      </c>
      <c r="V50" s="1">
        <v>-0.112281</v>
      </c>
      <c r="W50" s="1">
        <v>-0.022732</v>
      </c>
      <c r="X50" s="1">
        <v>-0.078258</v>
      </c>
      <c r="Y50" s="1">
        <v>0.162912</v>
      </c>
    </row>
    <row r="51">
      <c r="A51" s="1" t="s">
        <v>20</v>
      </c>
      <c r="B51" s="1">
        <v>-0.066673</v>
      </c>
      <c r="C51" s="1">
        <v>0.003452</v>
      </c>
      <c r="D51" s="1">
        <v>0.05294</v>
      </c>
      <c r="E51" s="1">
        <v>-0.10859</v>
      </c>
      <c r="F51" s="1">
        <v>0.047876</v>
      </c>
      <c r="G51" s="1">
        <v>1.0</v>
      </c>
      <c r="H51" s="1">
        <v>-0.281103</v>
      </c>
      <c r="I51" s="1">
        <v>0.030991</v>
      </c>
      <c r="J51" s="1">
        <v>0.011892</v>
      </c>
      <c r="K51" s="1">
        <v>-0.048245</v>
      </c>
      <c r="L51" s="1">
        <v>-0.057439</v>
      </c>
      <c r="M51" s="1">
        <v>0.039009</v>
      </c>
      <c r="N51" s="1">
        <v>-0.055965</v>
      </c>
      <c r="O51" s="1">
        <v>-0.034787</v>
      </c>
      <c r="P51" s="1">
        <v>-0.0063</v>
      </c>
      <c r="Q51" s="1">
        <v>-0.024756</v>
      </c>
      <c r="R51" s="1">
        <v>-0.02615</v>
      </c>
      <c r="S51" s="1">
        <v>-0.126142</v>
      </c>
      <c r="T51" s="1">
        <v>0.028385</v>
      </c>
      <c r="U51" s="1">
        <v>-0.025208</v>
      </c>
      <c r="V51" s="1">
        <v>-0.058072</v>
      </c>
      <c r="W51" s="1">
        <v>-0.02028</v>
      </c>
      <c r="X51" s="1">
        <v>-0.161418</v>
      </c>
      <c r="Y51" s="1">
        <v>0.096062</v>
      </c>
    </row>
    <row r="52">
      <c r="A52" s="1" t="s">
        <v>21</v>
      </c>
      <c r="B52" s="1">
        <v>0.220642</v>
      </c>
      <c r="C52" s="1">
        <v>0.348847</v>
      </c>
      <c r="D52" s="1">
        <v>0.280854</v>
      </c>
      <c r="E52" s="1">
        <v>-0.019427</v>
      </c>
      <c r="F52" s="1">
        <v>-0.177048</v>
      </c>
      <c r="G52" s="1">
        <v>-0.281103</v>
      </c>
      <c r="H52" s="1">
        <v>1.0</v>
      </c>
      <c r="I52" s="1">
        <v>0.243378</v>
      </c>
      <c r="J52" s="1">
        <v>0.124371</v>
      </c>
      <c r="K52" s="1">
        <v>-0.251963</v>
      </c>
      <c r="L52" s="1">
        <v>0.413656</v>
      </c>
      <c r="M52" s="1">
        <v>0.346008</v>
      </c>
      <c r="N52" s="1">
        <v>0.230783</v>
      </c>
      <c r="O52" s="1">
        <v>0.143895</v>
      </c>
      <c r="P52" s="1">
        <v>0.303116</v>
      </c>
      <c r="Q52" s="1">
        <v>-0.393136</v>
      </c>
      <c r="R52" s="1">
        <v>0.278399</v>
      </c>
      <c r="S52" s="1">
        <v>0.291039</v>
      </c>
      <c r="T52" s="1">
        <v>0.514208</v>
      </c>
      <c r="U52" s="1">
        <v>0.48183</v>
      </c>
      <c r="V52" s="1">
        <v>0.410081</v>
      </c>
      <c r="W52" s="1">
        <v>0.117561</v>
      </c>
      <c r="X52" s="1">
        <v>0.300689</v>
      </c>
      <c r="Y52" s="1">
        <v>-0.25189</v>
      </c>
    </row>
    <row r="53">
      <c r="A53" s="1" t="s">
        <v>22</v>
      </c>
      <c r="B53" s="1">
        <v>-0.064955</v>
      </c>
      <c r="C53" s="1">
        <v>0.361606</v>
      </c>
      <c r="D53" s="1">
        <v>0.053079</v>
      </c>
      <c r="E53" s="1">
        <v>-0.075994</v>
      </c>
      <c r="F53" s="1">
        <v>-0.165188</v>
      </c>
      <c r="G53" s="1">
        <v>0.030991</v>
      </c>
      <c r="H53" s="1">
        <v>0.243378</v>
      </c>
      <c r="I53" s="1">
        <v>1.0</v>
      </c>
      <c r="J53" s="1">
        <v>0.700616</v>
      </c>
      <c r="K53" s="1">
        <v>-0.363913</v>
      </c>
      <c r="L53" s="1">
        <v>0.311163</v>
      </c>
      <c r="M53" s="1">
        <v>0.328227</v>
      </c>
      <c r="N53" s="1">
        <v>0.113297</v>
      </c>
      <c r="O53" s="1">
        <v>0.234533</v>
      </c>
      <c r="P53" s="1">
        <v>0.415118</v>
      </c>
      <c r="Q53" s="1">
        <v>-0.366679</v>
      </c>
      <c r="R53" s="1">
        <v>0.288191</v>
      </c>
      <c r="S53" s="1">
        <v>0.071867</v>
      </c>
      <c r="T53" s="1">
        <v>0.309368</v>
      </c>
      <c r="U53" s="1">
        <v>0.410217</v>
      </c>
      <c r="V53" s="1">
        <v>0.755612</v>
      </c>
      <c r="W53" s="1">
        <v>0.325683</v>
      </c>
      <c r="X53" s="1">
        <v>0.038659</v>
      </c>
      <c r="Y53" s="1">
        <v>0.102982</v>
      </c>
    </row>
    <row r="54">
      <c r="A54" s="1" t="s">
        <v>23</v>
      </c>
      <c r="B54" s="1">
        <v>-0.024889</v>
      </c>
      <c r="C54" s="1">
        <v>0.308112</v>
      </c>
      <c r="D54" s="1">
        <v>0.025479</v>
      </c>
      <c r="E54" s="1">
        <v>0.050855</v>
      </c>
      <c r="F54" s="1">
        <v>-0.11747</v>
      </c>
      <c r="G54" s="1">
        <v>0.011892</v>
      </c>
      <c r="H54" s="1">
        <v>0.124371</v>
      </c>
      <c r="I54" s="1">
        <v>0.700616</v>
      </c>
      <c r="J54" s="1">
        <v>1.0</v>
      </c>
      <c r="K54" s="1">
        <v>-0.414784</v>
      </c>
      <c r="L54" s="1">
        <v>0.294006</v>
      </c>
      <c r="M54" s="1">
        <v>0.163911</v>
      </c>
      <c r="N54" s="1">
        <v>0.1223</v>
      </c>
      <c r="O54" s="1">
        <v>0.213822</v>
      </c>
      <c r="P54" s="1">
        <v>0.355992</v>
      </c>
      <c r="Q54" s="1">
        <v>-0.410522</v>
      </c>
      <c r="R54" s="1">
        <v>0.046319</v>
      </c>
      <c r="S54" s="1">
        <v>0.065372</v>
      </c>
      <c r="T54" s="1">
        <v>0.203464</v>
      </c>
      <c r="U54" s="1">
        <v>0.28528</v>
      </c>
      <c r="V54" s="1">
        <v>0.570005</v>
      </c>
      <c r="W54" s="1">
        <v>0.281805</v>
      </c>
      <c r="X54" s="1">
        <v>-0.031129</v>
      </c>
      <c r="Y54" s="1">
        <v>0.218729</v>
      </c>
    </row>
    <row r="55">
      <c r="A55" s="1" t="s">
        <v>24</v>
      </c>
      <c r="B55" s="1">
        <v>0.09151</v>
      </c>
      <c r="C55" s="1">
        <v>-0.55995</v>
      </c>
      <c r="D55" s="1">
        <v>-0.230273</v>
      </c>
      <c r="E55" s="1">
        <v>0.178828</v>
      </c>
      <c r="F55" s="1">
        <v>0.213704</v>
      </c>
      <c r="G55" s="1">
        <v>-0.048245</v>
      </c>
      <c r="H55" s="1">
        <v>-0.251963</v>
      </c>
      <c r="I55" s="1">
        <v>-0.363913</v>
      </c>
      <c r="J55" s="1">
        <v>-0.414784</v>
      </c>
      <c r="K55" s="1">
        <v>1.0</v>
      </c>
      <c r="L55" s="1">
        <v>-0.457455</v>
      </c>
      <c r="M55" s="1">
        <v>-0.164905</v>
      </c>
      <c r="N55" s="1">
        <v>0.101761</v>
      </c>
      <c r="O55" s="1">
        <v>-0.329915</v>
      </c>
      <c r="P55" s="1">
        <v>-0.480971</v>
      </c>
      <c r="Q55" s="1">
        <v>0.670555</v>
      </c>
      <c r="R55" s="1">
        <v>-0.298024</v>
      </c>
      <c r="S55" s="1">
        <v>-0.373129</v>
      </c>
      <c r="T55" s="1">
        <v>-0.502357</v>
      </c>
      <c r="U55" s="1">
        <v>-0.591935</v>
      </c>
      <c r="V55" s="1">
        <v>-0.413748</v>
      </c>
      <c r="W55" s="1">
        <v>-0.149875</v>
      </c>
      <c r="X55" s="1">
        <v>0.207701</v>
      </c>
      <c r="Y55" s="1">
        <v>-0.130129</v>
      </c>
    </row>
    <row r="56">
      <c r="A56" s="1" t="s">
        <v>25</v>
      </c>
      <c r="B56" s="1">
        <v>-0.01715</v>
      </c>
      <c r="C56" s="1">
        <v>0.51479</v>
      </c>
      <c r="D56" s="1">
        <v>0.098841</v>
      </c>
      <c r="E56" s="1">
        <v>-0.079597</v>
      </c>
      <c r="F56" s="1">
        <v>-0.302829</v>
      </c>
      <c r="G56" s="1">
        <v>-0.057439</v>
      </c>
      <c r="H56" s="1">
        <v>0.413656</v>
      </c>
      <c r="I56" s="1">
        <v>0.311163</v>
      </c>
      <c r="J56" s="1">
        <v>0.294006</v>
      </c>
      <c r="K56" s="1">
        <v>-0.457455</v>
      </c>
      <c r="L56" s="1">
        <v>1.0</v>
      </c>
      <c r="M56" s="1">
        <v>0.267756</v>
      </c>
      <c r="N56" s="1">
        <v>-0.084234</v>
      </c>
      <c r="O56" s="1">
        <v>0.343691</v>
      </c>
      <c r="P56" s="1">
        <v>0.430192</v>
      </c>
      <c r="Q56" s="1">
        <v>-0.520792</v>
      </c>
      <c r="R56" s="1">
        <v>0.306737</v>
      </c>
      <c r="S56" s="1">
        <v>0.218201</v>
      </c>
      <c r="T56" s="1">
        <v>0.481494</v>
      </c>
      <c r="U56" s="1">
        <v>0.569605</v>
      </c>
      <c r="V56" s="1">
        <v>0.560992</v>
      </c>
      <c r="W56" s="1">
        <v>0.17402</v>
      </c>
      <c r="X56" s="1">
        <v>0.038146</v>
      </c>
      <c r="Y56" s="1">
        <v>-0.119533</v>
      </c>
    </row>
    <row r="57">
      <c r="A57" s="1" t="s">
        <v>26</v>
      </c>
      <c r="B57" s="1">
        <v>-0.076087</v>
      </c>
      <c r="C57" s="1">
        <v>0.471929</v>
      </c>
      <c r="D57" s="1">
        <v>0.199705</v>
      </c>
      <c r="E57" s="1">
        <v>-0.291358</v>
      </c>
      <c r="F57" s="1">
        <v>-0.374824</v>
      </c>
      <c r="G57" s="1">
        <v>0.039009</v>
      </c>
      <c r="H57" s="1">
        <v>0.346008</v>
      </c>
      <c r="I57" s="1">
        <v>0.328227</v>
      </c>
      <c r="J57" s="1">
        <v>0.163911</v>
      </c>
      <c r="K57" s="1">
        <v>-0.164905</v>
      </c>
      <c r="L57" s="1">
        <v>0.267756</v>
      </c>
      <c r="M57" s="1">
        <v>1.0</v>
      </c>
      <c r="N57" s="1">
        <v>0.148064</v>
      </c>
      <c r="O57" s="1">
        <v>0.274088</v>
      </c>
      <c r="P57" s="1">
        <v>0.316188</v>
      </c>
      <c r="Q57" s="1">
        <v>-0.342697</v>
      </c>
      <c r="R57" s="1">
        <v>0.497083</v>
      </c>
      <c r="S57" s="1">
        <v>0.168368</v>
      </c>
      <c r="T57" s="1">
        <v>0.552972</v>
      </c>
      <c r="U57" s="1">
        <v>0.590383</v>
      </c>
      <c r="V57" s="1">
        <v>0.264996</v>
      </c>
      <c r="W57" s="1">
        <v>0.216798</v>
      </c>
      <c r="X57" s="1">
        <v>0.120164</v>
      </c>
      <c r="Y57" s="1">
        <v>-0.08177</v>
      </c>
    </row>
    <row r="58">
      <c r="A58" s="1" t="s">
        <v>27</v>
      </c>
      <c r="B58" s="1">
        <v>0.304012</v>
      </c>
      <c r="C58" s="1">
        <v>-0.194696</v>
      </c>
      <c r="D58" s="1">
        <v>0.14588</v>
      </c>
      <c r="E58" s="1">
        <v>0.111709</v>
      </c>
      <c r="F58" s="1">
        <v>-0.099759</v>
      </c>
      <c r="G58" s="1">
        <v>-0.055965</v>
      </c>
      <c r="H58" s="1">
        <v>0.230783</v>
      </c>
      <c r="I58" s="1">
        <v>0.113297</v>
      </c>
      <c r="J58" s="1">
        <v>0.1223</v>
      </c>
      <c r="K58" s="1">
        <v>0.101761</v>
      </c>
      <c r="L58" s="1">
        <v>-0.084234</v>
      </c>
      <c r="M58" s="1">
        <v>0.148064</v>
      </c>
      <c r="N58" s="1">
        <v>1.0</v>
      </c>
      <c r="O58" s="1">
        <v>-0.171591</v>
      </c>
      <c r="P58" s="1">
        <v>0.069659</v>
      </c>
      <c r="Q58" s="1">
        <v>-0.149466</v>
      </c>
      <c r="R58" s="1">
        <v>0.18843</v>
      </c>
      <c r="S58" s="1">
        <v>-0.10981</v>
      </c>
      <c r="T58" s="1">
        <v>-0.049769</v>
      </c>
      <c r="U58" s="1">
        <v>-0.103187</v>
      </c>
      <c r="V58" s="1">
        <v>-0.017542</v>
      </c>
      <c r="W58" s="1">
        <v>-0.260849</v>
      </c>
      <c r="X58" s="1">
        <v>0.494459</v>
      </c>
      <c r="Y58" s="1">
        <v>-0.482047</v>
      </c>
    </row>
    <row r="59">
      <c r="A59" s="1" t="s">
        <v>28</v>
      </c>
      <c r="B59" s="1">
        <v>-0.012915</v>
      </c>
      <c r="C59" s="1">
        <v>0.413745</v>
      </c>
      <c r="D59" s="1">
        <v>0.195422</v>
      </c>
      <c r="E59" s="1">
        <v>-0.069326</v>
      </c>
      <c r="F59" s="1">
        <v>-0.240622</v>
      </c>
      <c r="G59" s="1">
        <v>-0.034787</v>
      </c>
      <c r="H59" s="1">
        <v>0.143895</v>
      </c>
      <c r="I59" s="1">
        <v>0.234533</v>
      </c>
      <c r="J59" s="1">
        <v>0.213822</v>
      </c>
      <c r="K59" s="1">
        <v>-0.329915</v>
      </c>
      <c r="L59" s="1">
        <v>0.343691</v>
      </c>
      <c r="M59" s="1">
        <v>0.274088</v>
      </c>
      <c r="N59" s="1">
        <v>-0.171591</v>
      </c>
      <c r="O59" s="1">
        <v>1.0</v>
      </c>
      <c r="P59" s="1">
        <v>0.351629</v>
      </c>
      <c r="Q59" s="1">
        <v>-0.334609</v>
      </c>
      <c r="R59" s="1">
        <v>0.201175</v>
      </c>
      <c r="S59" s="1">
        <v>0.242395</v>
      </c>
      <c r="T59" s="1">
        <v>0.488957</v>
      </c>
      <c r="U59" s="1">
        <v>0.48627</v>
      </c>
      <c r="V59" s="1">
        <v>0.326254</v>
      </c>
      <c r="W59" s="1">
        <v>-0.014745</v>
      </c>
      <c r="X59" s="1">
        <v>-0.125495</v>
      </c>
      <c r="Y59" s="1">
        <v>0.064117</v>
      </c>
    </row>
    <row r="60">
      <c r="A60" s="1" t="s">
        <v>29</v>
      </c>
      <c r="B60" s="1">
        <v>-0.044711</v>
      </c>
      <c r="C60" s="1">
        <v>0.53067</v>
      </c>
      <c r="D60" s="1">
        <v>0.352578</v>
      </c>
      <c r="E60" s="1">
        <v>-0.069694</v>
      </c>
      <c r="F60" s="1">
        <v>-0.138757</v>
      </c>
      <c r="G60" s="1">
        <v>-0.0063</v>
      </c>
      <c r="H60" s="1">
        <v>0.303116</v>
      </c>
      <c r="I60" s="1">
        <v>0.415118</v>
      </c>
      <c r="J60" s="1">
        <v>0.355992</v>
      </c>
      <c r="K60" s="1">
        <v>-0.480971</v>
      </c>
      <c r="L60" s="1">
        <v>0.430192</v>
      </c>
      <c r="M60" s="1">
        <v>0.316188</v>
      </c>
      <c r="N60" s="1">
        <v>0.069659</v>
      </c>
      <c r="O60" s="1">
        <v>0.351629</v>
      </c>
      <c r="P60" s="1">
        <v>1.0</v>
      </c>
      <c r="Q60" s="1">
        <v>-0.56229</v>
      </c>
      <c r="R60" s="1">
        <v>0.317273</v>
      </c>
      <c r="S60" s="1">
        <v>0.369542</v>
      </c>
      <c r="T60" s="1">
        <v>0.537234</v>
      </c>
      <c r="U60" s="1">
        <v>0.58773</v>
      </c>
      <c r="V60" s="1">
        <v>0.414773</v>
      </c>
      <c r="W60" s="1">
        <v>0.149703</v>
      </c>
      <c r="X60" s="1">
        <v>-0.116079</v>
      </c>
      <c r="Y60" s="1">
        <v>-0.17231</v>
      </c>
    </row>
    <row r="61">
      <c r="A61" s="1" t="s">
        <v>30</v>
      </c>
      <c r="B61" s="1">
        <v>0.053396</v>
      </c>
      <c r="C61" s="1">
        <v>-0.604887</v>
      </c>
      <c r="D61" s="1">
        <v>-0.383889</v>
      </c>
      <c r="E61" s="1">
        <v>0.078771</v>
      </c>
      <c r="F61" s="1">
        <v>0.349788</v>
      </c>
      <c r="G61" s="1">
        <v>-0.024756</v>
      </c>
      <c r="H61" s="1">
        <v>-0.393136</v>
      </c>
      <c r="I61" s="1">
        <v>-0.366679</v>
      </c>
      <c r="J61" s="1">
        <v>-0.410522</v>
      </c>
      <c r="K61" s="1">
        <v>0.670555</v>
      </c>
      <c r="L61" s="1">
        <v>-0.520792</v>
      </c>
      <c r="M61" s="1">
        <v>-0.342697</v>
      </c>
      <c r="N61" s="1">
        <v>-0.149466</v>
      </c>
      <c r="O61" s="1">
        <v>-0.334609</v>
      </c>
      <c r="P61" s="1">
        <v>-0.56229</v>
      </c>
      <c r="Q61" s="1">
        <v>1.0</v>
      </c>
      <c r="R61" s="1">
        <v>-0.493179</v>
      </c>
      <c r="S61" s="1">
        <v>-0.374912</v>
      </c>
      <c r="T61" s="1">
        <v>-0.55173</v>
      </c>
      <c r="U61" s="1">
        <v>-0.580457</v>
      </c>
      <c r="V61" s="1">
        <v>-0.343342</v>
      </c>
      <c r="W61" s="1">
        <v>-0.00508</v>
      </c>
      <c r="X61" s="1">
        <v>-0.022805</v>
      </c>
      <c r="Y61" s="1">
        <v>0.138882</v>
      </c>
    </row>
    <row r="62">
      <c r="A62" s="1" t="s">
        <v>31</v>
      </c>
      <c r="B62" s="1">
        <v>-0.004319</v>
      </c>
      <c r="C62" s="1">
        <v>0.3817</v>
      </c>
      <c r="D62" s="1">
        <v>0.38592</v>
      </c>
      <c r="E62" s="1">
        <v>-0.157223</v>
      </c>
      <c r="F62" s="1">
        <v>-0.471862</v>
      </c>
      <c r="G62" s="1">
        <v>-0.02615</v>
      </c>
      <c r="H62" s="1">
        <v>0.278399</v>
      </c>
      <c r="I62" s="1">
        <v>0.288191</v>
      </c>
      <c r="J62" s="1">
        <v>0.046319</v>
      </c>
      <c r="K62" s="1">
        <v>-0.298024</v>
      </c>
      <c r="L62" s="1">
        <v>0.306737</v>
      </c>
      <c r="M62" s="1">
        <v>0.497083</v>
      </c>
      <c r="N62" s="1">
        <v>0.18843</v>
      </c>
      <c r="O62" s="1">
        <v>0.201175</v>
      </c>
      <c r="P62" s="1">
        <v>0.317273</v>
      </c>
      <c r="Q62" s="1">
        <v>-0.493179</v>
      </c>
      <c r="R62" s="1">
        <v>1.0</v>
      </c>
      <c r="S62" s="1">
        <v>0.250385</v>
      </c>
      <c r="T62" s="1">
        <v>0.472398</v>
      </c>
      <c r="U62" s="1">
        <v>0.502237</v>
      </c>
      <c r="V62" s="1">
        <v>0.233226</v>
      </c>
      <c r="W62" s="1">
        <v>0.084739</v>
      </c>
      <c r="X62" s="1">
        <v>0.160745</v>
      </c>
      <c r="Y62" s="1">
        <v>-0.322316</v>
      </c>
    </row>
    <row r="63">
      <c r="A63" s="1" t="s">
        <v>32</v>
      </c>
      <c r="B63" s="1">
        <v>-0.031463</v>
      </c>
      <c r="C63" s="1">
        <v>0.383788</v>
      </c>
      <c r="D63" s="1">
        <v>0.322521</v>
      </c>
      <c r="E63" s="1">
        <v>0.01129</v>
      </c>
      <c r="F63" s="1">
        <v>-0.174797</v>
      </c>
      <c r="G63" s="1">
        <v>-0.126142</v>
      </c>
      <c r="H63" s="1">
        <v>0.291039</v>
      </c>
      <c r="I63" s="1">
        <v>0.071867</v>
      </c>
      <c r="J63" s="1">
        <v>0.065372</v>
      </c>
      <c r="K63" s="1">
        <v>-0.373129</v>
      </c>
      <c r="L63" s="1">
        <v>0.218201</v>
      </c>
      <c r="M63" s="1">
        <v>0.168368</v>
      </c>
      <c r="N63" s="1">
        <v>-0.10981</v>
      </c>
      <c r="O63" s="1">
        <v>0.242395</v>
      </c>
      <c r="P63" s="1">
        <v>0.369542</v>
      </c>
      <c r="Q63" s="1">
        <v>-0.374912</v>
      </c>
      <c r="R63" s="1">
        <v>0.250385</v>
      </c>
      <c r="S63" s="1">
        <v>1.0</v>
      </c>
      <c r="T63" s="1">
        <v>0.369601</v>
      </c>
      <c r="U63" s="1">
        <v>0.467447</v>
      </c>
      <c r="V63" s="1">
        <v>0.211101</v>
      </c>
      <c r="W63" s="1">
        <v>0.009443</v>
      </c>
      <c r="X63" s="1">
        <v>-0.14685</v>
      </c>
      <c r="Y63" s="1">
        <v>0.052646</v>
      </c>
    </row>
    <row r="64">
      <c r="A64" s="1" t="s">
        <v>33</v>
      </c>
      <c r="B64" s="1">
        <v>-0.061085</v>
      </c>
      <c r="C64" s="1">
        <v>0.747719</v>
      </c>
      <c r="D64" s="1">
        <v>0.425915</v>
      </c>
      <c r="E64" s="1">
        <v>-0.259212</v>
      </c>
      <c r="F64" s="1">
        <v>-0.275273</v>
      </c>
      <c r="G64" s="1">
        <v>0.028385</v>
      </c>
      <c r="H64" s="1">
        <v>0.514208</v>
      </c>
      <c r="I64" s="1">
        <v>0.309368</v>
      </c>
      <c r="J64" s="1">
        <v>0.203464</v>
      </c>
      <c r="K64" s="1">
        <v>-0.502357</v>
      </c>
      <c r="L64" s="1">
        <v>0.481494</v>
      </c>
      <c r="M64" s="1">
        <v>0.552972</v>
      </c>
      <c r="N64" s="1">
        <v>-0.049769</v>
      </c>
      <c r="O64" s="1">
        <v>0.488957</v>
      </c>
      <c r="P64" s="1">
        <v>0.537234</v>
      </c>
      <c r="Q64" s="1">
        <v>-0.55173</v>
      </c>
      <c r="R64" s="1">
        <v>0.472398</v>
      </c>
      <c r="S64" s="1">
        <v>0.369601</v>
      </c>
      <c r="T64" s="1">
        <v>1.0</v>
      </c>
      <c r="U64" s="1">
        <v>0.847299</v>
      </c>
      <c r="V64" s="1">
        <v>0.4736</v>
      </c>
      <c r="W64" s="1">
        <v>0.093809</v>
      </c>
      <c r="X64" s="1">
        <v>-0.143475</v>
      </c>
      <c r="Y64" s="1">
        <v>-0.055992</v>
      </c>
    </row>
    <row r="65">
      <c r="A65" s="1" t="s">
        <v>34</v>
      </c>
      <c r="B65" s="1">
        <v>-0.169269</v>
      </c>
      <c r="C65" s="1">
        <v>0.819718</v>
      </c>
      <c r="D65" s="1">
        <v>0.364444</v>
      </c>
      <c r="E65" s="1">
        <v>-0.33377</v>
      </c>
      <c r="F65" s="1">
        <v>-0.355943</v>
      </c>
      <c r="G65" s="1">
        <v>-0.025208</v>
      </c>
      <c r="H65" s="1">
        <v>0.48183</v>
      </c>
      <c r="I65" s="1">
        <v>0.410217</v>
      </c>
      <c r="J65" s="1">
        <v>0.28528</v>
      </c>
      <c r="K65" s="1">
        <v>-0.591935</v>
      </c>
      <c r="L65" s="1">
        <v>0.569605</v>
      </c>
      <c r="M65" s="1">
        <v>0.590383</v>
      </c>
      <c r="N65" s="1">
        <v>-0.103187</v>
      </c>
      <c r="O65" s="1">
        <v>0.48627</v>
      </c>
      <c r="P65" s="1">
        <v>0.58773</v>
      </c>
      <c r="Q65" s="1">
        <v>-0.580457</v>
      </c>
      <c r="R65" s="1">
        <v>0.502237</v>
      </c>
      <c r="S65" s="1">
        <v>0.467447</v>
      </c>
      <c r="T65" s="1">
        <v>0.847299</v>
      </c>
      <c r="U65" s="1">
        <v>1.0</v>
      </c>
      <c r="V65" s="1">
        <v>0.479481</v>
      </c>
      <c r="W65" s="1">
        <v>0.187497</v>
      </c>
      <c r="X65" s="1">
        <v>-0.096815</v>
      </c>
      <c r="Y65" s="1">
        <v>0.038416</v>
      </c>
    </row>
    <row r="66">
      <c r="A66" s="1" t="s">
        <v>35</v>
      </c>
      <c r="B66" s="1">
        <v>0.066327</v>
      </c>
      <c r="C66" s="1">
        <v>0.406646</v>
      </c>
      <c r="D66" s="1">
        <v>0.062362</v>
      </c>
      <c r="E66" s="1">
        <v>-0.065654</v>
      </c>
      <c r="F66" s="1">
        <v>-0.112281</v>
      </c>
      <c r="G66" s="1">
        <v>-0.058072</v>
      </c>
      <c r="H66" s="1">
        <v>0.410081</v>
      </c>
      <c r="I66" s="1">
        <v>0.755612</v>
      </c>
      <c r="J66" s="1">
        <v>0.570005</v>
      </c>
      <c r="K66" s="1">
        <v>-0.413748</v>
      </c>
      <c r="L66" s="1">
        <v>0.560992</v>
      </c>
      <c r="M66" s="1">
        <v>0.264996</v>
      </c>
      <c r="N66" s="1">
        <v>-0.017542</v>
      </c>
      <c r="O66" s="1">
        <v>0.326254</v>
      </c>
      <c r="P66" s="1">
        <v>0.414773</v>
      </c>
      <c r="Q66" s="1">
        <v>-0.343342</v>
      </c>
      <c r="R66" s="1">
        <v>0.233226</v>
      </c>
      <c r="S66" s="1">
        <v>0.211101</v>
      </c>
      <c r="T66" s="1">
        <v>0.4736</v>
      </c>
      <c r="U66" s="1">
        <v>0.479481</v>
      </c>
      <c r="V66" s="1">
        <v>1.0</v>
      </c>
      <c r="W66" s="1">
        <v>0.389222</v>
      </c>
      <c r="X66" s="1">
        <v>0.032995</v>
      </c>
      <c r="Y66" s="1">
        <v>0.024548</v>
      </c>
    </row>
    <row r="67">
      <c r="A67" s="1" t="s">
        <v>36</v>
      </c>
      <c r="B67" s="1">
        <v>-0.070233</v>
      </c>
      <c r="C67" s="1">
        <v>0.152387</v>
      </c>
      <c r="D67" s="1">
        <v>-0.03762</v>
      </c>
      <c r="E67" s="1">
        <v>-0.127718</v>
      </c>
      <c r="F67" s="1">
        <v>-0.022732</v>
      </c>
      <c r="G67" s="1">
        <v>-0.02028</v>
      </c>
      <c r="H67" s="1">
        <v>0.117561</v>
      </c>
      <c r="I67" s="1">
        <v>0.325683</v>
      </c>
      <c r="J67" s="1">
        <v>0.281805</v>
      </c>
      <c r="K67" s="1">
        <v>-0.149875</v>
      </c>
      <c r="L67" s="1">
        <v>0.17402</v>
      </c>
      <c r="M67" s="1">
        <v>0.216798</v>
      </c>
      <c r="N67" s="1">
        <v>-0.260849</v>
      </c>
      <c r="O67" s="1">
        <v>-0.014745</v>
      </c>
      <c r="P67" s="1">
        <v>0.149703</v>
      </c>
      <c r="Q67" s="1">
        <v>-0.00508</v>
      </c>
      <c r="R67" s="1">
        <v>0.084739</v>
      </c>
      <c r="S67" s="1">
        <v>0.009443</v>
      </c>
      <c r="T67" s="1">
        <v>0.093809</v>
      </c>
      <c r="U67" s="1">
        <v>0.187497</v>
      </c>
      <c r="V67" s="1">
        <v>0.389222</v>
      </c>
      <c r="W67" s="1">
        <v>1.0</v>
      </c>
      <c r="X67" s="1">
        <v>-0.139883</v>
      </c>
      <c r="Y67" s="1">
        <v>0.206368</v>
      </c>
    </row>
    <row r="68">
      <c r="A68" s="1" t="s">
        <v>37</v>
      </c>
      <c r="B68" s="1">
        <v>0.130238</v>
      </c>
      <c r="C68" s="1">
        <v>-0.181527</v>
      </c>
      <c r="D68" s="1">
        <v>-0.072263</v>
      </c>
      <c r="E68" s="1">
        <v>0.125262</v>
      </c>
      <c r="F68" s="1">
        <v>-0.078258</v>
      </c>
      <c r="G68" s="1">
        <v>-0.161418</v>
      </c>
      <c r="H68" s="1">
        <v>0.300689</v>
      </c>
      <c r="I68" s="1">
        <v>0.038659</v>
      </c>
      <c r="J68" s="1">
        <v>-0.031129</v>
      </c>
      <c r="K68" s="1">
        <v>0.207701</v>
      </c>
      <c r="L68" s="1">
        <v>0.038146</v>
      </c>
      <c r="M68" s="1">
        <v>0.120164</v>
      </c>
      <c r="N68" s="1">
        <v>0.494459</v>
      </c>
      <c r="O68" s="1">
        <v>-0.125495</v>
      </c>
      <c r="P68" s="1">
        <v>-0.116079</v>
      </c>
      <c r="Q68" s="1">
        <v>-0.022805</v>
      </c>
      <c r="R68" s="1">
        <v>0.160745</v>
      </c>
      <c r="S68" s="1">
        <v>-0.14685</v>
      </c>
      <c r="T68" s="1">
        <v>-0.143475</v>
      </c>
      <c r="U68" s="1">
        <v>-0.096815</v>
      </c>
      <c r="V68" s="1">
        <v>0.032995</v>
      </c>
      <c r="W68" s="1">
        <v>-0.139883</v>
      </c>
      <c r="X68" s="1">
        <v>1.0</v>
      </c>
      <c r="Y68" s="1">
        <v>-0.503633</v>
      </c>
    </row>
    <row r="69">
      <c r="A69" s="1" t="s">
        <v>38</v>
      </c>
      <c r="B69" s="1">
        <v>-0.428666</v>
      </c>
      <c r="C69" s="1">
        <v>0.230612</v>
      </c>
      <c r="D69" s="1">
        <v>-0.18435</v>
      </c>
      <c r="E69" s="1">
        <v>-0.149176</v>
      </c>
      <c r="F69" s="1">
        <v>0.162912</v>
      </c>
      <c r="G69" s="1">
        <v>0.096062</v>
      </c>
      <c r="H69" s="1">
        <v>-0.25189</v>
      </c>
      <c r="I69" s="1">
        <v>0.102982</v>
      </c>
      <c r="J69" s="1">
        <v>0.218729</v>
      </c>
      <c r="K69" s="1">
        <v>-0.130129</v>
      </c>
      <c r="L69" s="1">
        <v>-0.119533</v>
      </c>
      <c r="M69" s="1">
        <v>-0.08177</v>
      </c>
      <c r="N69" s="1">
        <v>-0.482047</v>
      </c>
      <c r="O69" s="1">
        <v>0.064117</v>
      </c>
      <c r="P69" s="1">
        <v>-0.17231</v>
      </c>
      <c r="Q69" s="1">
        <v>0.138882</v>
      </c>
      <c r="R69" s="1">
        <v>-0.322316</v>
      </c>
      <c r="S69" s="1">
        <v>0.052646</v>
      </c>
      <c r="T69" s="1">
        <v>-0.055992</v>
      </c>
      <c r="U69" s="1">
        <v>0.038416</v>
      </c>
      <c r="V69" s="1">
        <v>0.024548</v>
      </c>
      <c r="W69" s="1">
        <v>0.206368</v>
      </c>
      <c r="X69" s="1">
        <v>-0.503633</v>
      </c>
      <c r="Y69" s="1">
        <v>1.0</v>
      </c>
    </row>
    <row r="75">
      <c r="A75" s="4" t="s">
        <v>52</v>
      </c>
      <c r="B75" s="4"/>
      <c r="C75" s="4"/>
      <c r="D75" s="4"/>
      <c r="E75" s="4"/>
    </row>
    <row r="76">
      <c r="A76" s="4" t="s">
        <v>1</v>
      </c>
      <c r="B76" s="4"/>
      <c r="C76" s="4"/>
      <c r="D76" s="4"/>
      <c r="E76" s="4"/>
    </row>
    <row r="77">
      <c r="A77" s="4" t="s">
        <v>53</v>
      </c>
      <c r="B77" s="4"/>
      <c r="C77" s="4"/>
      <c r="D77" s="4"/>
      <c r="E77" s="4"/>
      <c r="G77" s="1" t="s">
        <v>54</v>
      </c>
    </row>
    <row r="78">
      <c r="A78" s="4" t="s">
        <v>4</v>
      </c>
      <c r="B78" s="4"/>
      <c r="C78" s="4"/>
      <c r="D78" s="4"/>
      <c r="E78" s="4"/>
    </row>
    <row r="79">
      <c r="A79" s="4" t="s">
        <v>6</v>
      </c>
      <c r="B79" s="4"/>
      <c r="C79" s="4"/>
      <c r="D79" s="4"/>
      <c r="E79" s="4"/>
    </row>
    <row r="80">
      <c r="A80" s="4" t="s">
        <v>55</v>
      </c>
      <c r="B80" s="4"/>
      <c r="C80" s="4"/>
      <c r="D80" s="4"/>
      <c r="E80" s="4"/>
    </row>
    <row r="81">
      <c r="A81" s="4" t="s">
        <v>56</v>
      </c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 t="s">
        <v>9</v>
      </c>
      <c r="B83" s="4" t="s">
        <v>10</v>
      </c>
      <c r="C83" s="4" t="s">
        <v>11</v>
      </c>
      <c r="D83" s="4" t="s">
        <v>12</v>
      </c>
      <c r="E83" s="4" t="s">
        <v>13</v>
      </c>
    </row>
    <row r="84">
      <c r="A84" s="4"/>
      <c r="B84" s="4"/>
      <c r="C84" s="4"/>
      <c r="D84" s="4"/>
      <c r="E84" s="4"/>
    </row>
    <row r="85">
      <c r="A85" s="4" t="s">
        <v>14</v>
      </c>
      <c r="B85" s="4">
        <v>-0.528963</v>
      </c>
      <c r="C85" s="4">
        <v>0.289656</v>
      </c>
      <c r="D85" s="4">
        <v>-1.826178</v>
      </c>
      <c r="E85" s="4">
        <v>0.0702</v>
      </c>
    </row>
    <row r="86">
      <c r="A86" s="4" t="s">
        <v>15</v>
      </c>
      <c r="B86" s="4">
        <v>0.413617</v>
      </c>
      <c r="C86" s="4">
        <v>0.372126</v>
      </c>
      <c r="D86" s="4">
        <v>1.111498</v>
      </c>
      <c r="E86" s="4">
        <v>0.2685</v>
      </c>
    </row>
    <row r="87">
      <c r="A87" s="4" t="s">
        <v>16</v>
      </c>
      <c r="B87" s="4">
        <v>0.996816</v>
      </c>
      <c r="C87" s="4">
        <v>0.486515</v>
      </c>
      <c r="D87" s="4">
        <v>2.048889</v>
      </c>
      <c r="E87" s="4">
        <v>0.0426</v>
      </c>
    </row>
    <row r="88">
      <c r="A88" s="4" t="s">
        <v>17</v>
      </c>
      <c r="B88" s="4">
        <v>-0.062376</v>
      </c>
      <c r="C88" s="4">
        <v>0.062993</v>
      </c>
      <c r="D88" s="4">
        <v>-0.990204</v>
      </c>
      <c r="E88" s="4">
        <v>0.324</v>
      </c>
    </row>
    <row r="89">
      <c r="A89" s="4" t="s">
        <v>18</v>
      </c>
      <c r="B89" s="4">
        <v>0.012074</v>
      </c>
      <c r="C89" s="4">
        <v>0.059938</v>
      </c>
      <c r="D89" s="4">
        <v>0.201439</v>
      </c>
      <c r="E89" s="4">
        <v>0.8407</v>
      </c>
    </row>
    <row r="90">
      <c r="A90" s="4" t="s">
        <v>19</v>
      </c>
      <c r="B90" s="4">
        <v>0.166623</v>
      </c>
      <c r="C90" s="4">
        <v>0.076924</v>
      </c>
      <c r="D90" s="4">
        <v>2.166069</v>
      </c>
      <c r="E90" s="4">
        <v>0.0322</v>
      </c>
    </row>
    <row r="91">
      <c r="A91" s="4" t="s">
        <v>20</v>
      </c>
      <c r="B91" s="4">
        <v>-0.066029</v>
      </c>
      <c r="C91" s="4">
        <v>0.695724</v>
      </c>
      <c r="D91" s="4">
        <v>-0.094906</v>
      </c>
      <c r="E91" s="4">
        <v>0.9245</v>
      </c>
    </row>
    <row r="92">
      <c r="A92" s="4" t="s">
        <v>21</v>
      </c>
      <c r="B92" s="4">
        <v>1.06E-4</v>
      </c>
      <c r="C92" s="2">
        <v>3.23E-5</v>
      </c>
      <c r="D92" s="4">
        <v>3.267376</v>
      </c>
      <c r="E92" s="4">
        <v>0.0014</v>
      </c>
    </row>
    <row r="93">
      <c r="A93" s="4" t="s">
        <v>22</v>
      </c>
      <c r="B93" s="2">
        <v>-1.19E-10</v>
      </c>
      <c r="C93" s="2">
        <v>2.81E-11</v>
      </c>
      <c r="D93" s="4">
        <v>-4.221476</v>
      </c>
      <c r="E93" s="4">
        <v>0.0</v>
      </c>
    </row>
    <row r="94">
      <c r="A94" s="4" t="s">
        <v>23</v>
      </c>
      <c r="B94" s="2">
        <v>2.6E-7</v>
      </c>
      <c r="C94" s="2">
        <v>7.01E-8</v>
      </c>
      <c r="D94" s="4">
        <v>3.700183</v>
      </c>
      <c r="E94" s="4">
        <v>3.0E-4</v>
      </c>
    </row>
    <row r="95">
      <c r="A95" s="4" t="s">
        <v>24</v>
      </c>
      <c r="B95" s="4">
        <v>-0.094094</v>
      </c>
      <c r="C95" s="4">
        <v>0.058882</v>
      </c>
      <c r="D95" s="4">
        <v>-1.598018</v>
      </c>
      <c r="E95" s="4">
        <v>0.1126</v>
      </c>
    </row>
    <row r="96">
      <c r="A96" s="4" t="s">
        <v>25</v>
      </c>
      <c r="B96" s="4">
        <v>0.735336</v>
      </c>
      <c r="C96" s="4">
        <v>0.30311</v>
      </c>
      <c r="D96" s="4">
        <v>2.425972</v>
      </c>
      <c r="E96" s="4">
        <v>0.0167</v>
      </c>
    </row>
    <row r="97">
      <c r="A97" s="4" t="s">
        <v>28</v>
      </c>
      <c r="B97" s="4">
        <v>-0.026519</v>
      </c>
      <c r="C97" s="4">
        <v>0.03907</v>
      </c>
      <c r="D97" s="4">
        <v>-0.678759</v>
      </c>
      <c r="E97" s="4">
        <v>0.4985</v>
      </c>
    </row>
    <row r="98">
      <c r="A98" s="4" t="s">
        <v>37</v>
      </c>
      <c r="B98" s="4">
        <v>-1.964135</v>
      </c>
      <c r="C98" s="4">
        <v>0.485507</v>
      </c>
      <c r="D98" s="4">
        <v>-4.045533</v>
      </c>
      <c r="E98" s="4">
        <v>1.0E-4</v>
      </c>
    </row>
    <row r="99">
      <c r="A99" s="4" t="s">
        <v>38</v>
      </c>
      <c r="B99" s="4">
        <v>0.068927</v>
      </c>
      <c r="C99" s="4">
        <v>0.024368</v>
      </c>
      <c r="D99" s="4">
        <v>2.82864</v>
      </c>
      <c r="E99" s="4">
        <v>0.0054</v>
      </c>
    </row>
    <row r="100">
      <c r="A100" s="4" t="s">
        <v>57</v>
      </c>
      <c r="B100" s="4">
        <v>0.158561</v>
      </c>
      <c r="C100" s="4">
        <v>0.061137</v>
      </c>
      <c r="D100" s="4">
        <v>2.59351</v>
      </c>
      <c r="E100" s="4">
        <v>0.0106</v>
      </c>
    </row>
    <row r="101">
      <c r="A101" s="4" t="s">
        <v>58</v>
      </c>
      <c r="B101" s="4">
        <v>1.214511</v>
      </c>
      <c r="C101" s="4">
        <v>0.375149</v>
      </c>
      <c r="D101" s="4">
        <v>3.237414</v>
      </c>
      <c r="E101" s="4">
        <v>0.0015</v>
      </c>
    </row>
    <row r="102">
      <c r="A102" s="4"/>
      <c r="B102" s="4"/>
      <c r="C102" s="4"/>
      <c r="D102" s="4"/>
      <c r="E102" s="4"/>
    </row>
    <row r="103">
      <c r="A103" s="4" t="s">
        <v>39</v>
      </c>
      <c r="B103" s="4">
        <v>0.664134</v>
      </c>
      <c r="C103" s="4" t="s">
        <v>40</v>
      </c>
      <c r="D103" s="4"/>
      <c r="E103" s="4">
        <v>0.042954</v>
      </c>
    </row>
    <row r="104">
      <c r="A104" s="4" t="s">
        <v>41</v>
      </c>
      <c r="B104" s="4">
        <v>0.621143</v>
      </c>
      <c r="C104" s="4" t="s">
        <v>42</v>
      </c>
      <c r="D104" s="4"/>
      <c r="E104" s="4">
        <v>1.507948</v>
      </c>
    </row>
    <row r="105">
      <c r="A105" s="4" t="s">
        <v>43</v>
      </c>
      <c r="B105" s="4">
        <v>0.928163</v>
      </c>
      <c r="C105" s="4" t="s">
        <v>44</v>
      </c>
      <c r="D105" s="4"/>
      <c r="E105" s="4">
        <v>2.800704</v>
      </c>
    </row>
    <row r="106">
      <c r="A106" s="4" t="s">
        <v>45</v>
      </c>
      <c r="B106" s="4">
        <v>107.6858</v>
      </c>
      <c r="C106" s="4" t="s">
        <v>46</v>
      </c>
      <c r="D106" s="4"/>
      <c r="E106" s="4">
        <v>3.154571</v>
      </c>
    </row>
    <row r="107">
      <c r="A107" s="4" t="s">
        <v>47</v>
      </c>
      <c r="B107" s="4">
        <v>-181.85</v>
      </c>
      <c r="C107" s="4" t="s">
        <v>48</v>
      </c>
      <c r="D107" s="4"/>
      <c r="E107" s="4">
        <v>2.944501</v>
      </c>
    </row>
    <row r="108">
      <c r="A108" s="4" t="s">
        <v>49</v>
      </c>
      <c r="B108" s="4">
        <v>15.44825</v>
      </c>
      <c r="C108" s="4" t="s">
        <v>50</v>
      </c>
      <c r="D108" s="4"/>
      <c r="E108" s="4">
        <v>2.121901</v>
      </c>
    </row>
    <row r="109">
      <c r="A109" s="4" t="s">
        <v>51</v>
      </c>
      <c r="B109" s="4">
        <v>0.0</v>
      </c>
      <c r="C109" s="4"/>
      <c r="D109" s="4"/>
      <c r="E109" s="4"/>
    </row>
    <row r="110">
      <c r="A110" s="4"/>
      <c r="B110" s="4"/>
      <c r="C110" s="4"/>
      <c r="D110" s="4"/>
      <c r="E110" s="4"/>
    </row>
    <row r="112">
      <c r="B112" s="1" t="s">
        <v>15</v>
      </c>
      <c r="C112" s="1" t="s">
        <v>16</v>
      </c>
      <c r="D112" s="1" t="s">
        <v>17</v>
      </c>
      <c r="E112" s="1" t="s">
        <v>18</v>
      </c>
      <c r="F112" s="1" t="s">
        <v>19</v>
      </c>
      <c r="G112" s="1" t="s">
        <v>20</v>
      </c>
      <c r="H112" s="1" t="s">
        <v>21</v>
      </c>
      <c r="I112" s="1" t="s">
        <v>22</v>
      </c>
      <c r="J112" s="1" t="s">
        <v>23</v>
      </c>
      <c r="K112" s="1" t="s">
        <v>24</v>
      </c>
      <c r="L112" s="1" t="s">
        <v>25</v>
      </c>
      <c r="M112" s="1" t="s">
        <v>28</v>
      </c>
      <c r="N112" s="1" t="s">
        <v>37</v>
      </c>
      <c r="O112" s="1" t="s">
        <v>38</v>
      </c>
      <c r="P112" s="1" t="s">
        <v>57</v>
      </c>
      <c r="Q112" s="1" t="s">
        <v>58</v>
      </c>
    </row>
    <row r="113">
      <c r="A113" s="1" t="s">
        <v>15</v>
      </c>
      <c r="B113" s="1">
        <v>1.0</v>
      </c>
      <c r="C113" s="1">
        <v>-0.595437196138647</v>
      </c>
      <c r="D113" s="1">
        <v>0.219229506262827</v>
      </c>
      <c r="E113" s="1">
        <v>0.407707865112259</v>
      </c>
      <c r="F113" s="1">
        <v>0.109704412928416</v>
      </c>
      <c r="G113" s="1">
        <v>-0.0727449763147157</v>
      </c>
      <c r="H113" s="1">
        <v>0.225192748201082</v>
      </c>
      <c r="I113" s="1">
        <v>-0.0632738823186125</v>
      </c>
      <c r="J113" s="1">
        <v>-0.0245956769964974</v>
      </c>
      <c r="K113" s="1">
        <v>0.0960023029457655</v>
      </c>
      <c r="L113" s="1">
        <v>0.0186102110975749</v>
      </c>
      <c r="M113" s="1">
        <v>-0.0265727464225384</v>
      </c>
      <c r="N113" s="1">
        <v>0.115901069841097</v>
      </c>
      <c r="O113" s="1">
        <v>-0.422619339193623</v>
      </c>
      <c r="P113" s="1">
        <v>0.351439307493718</v>
      </c>
      <c r="Q113" s="1">
        <v>-0.121888173368802</v>
      </c>
    </row>
    <row r="114">
      <c r="A114" s="1" t="s">
        <v>16</v>
      </c>
      <c r="B114" s="1">
        <v>-0.595437196138647</v>
      </c>
      <c r="C114" s="1">
        <v>1.0</v>
      </c>
      <c r="D114" s="1">
        <v>0.217240997183221</v>
      </c>
      <c r="E114" s="1">
        <v>-0.384633468421691</v>
      </c>
      <c r="F114" s="1">
        <v>-0.3231255605167</v>
      </c>
      <c r="G114" s="1">
        <v>-0.0151957877203236</v>
      </c>
      <c r="H114" s="1">
        <v>0.351285739755192</v>
      </c>
      <c r="I114" s="1">
        <v>0.355719870730641</v>
      </c>
      <c r="J114" s="1">
        <v>0.302639624827052</v>
      </c>
      <c r="K114" s="1">
        <v>-0.568672853331373</v>
      </c>
      <c r="L114" s="1">
        <v>0.482146052614301</v>
      </c>
      <c r="M114" s="1">
        <v>0.41625112593708</v>
      </c>
      <c r="N114" s="1">
        <v>-0.18272793821703</v>
      </c>
      <c r="O114" s="1">
        <v>0.226869992691812</v>
      </c>
      <c r="P114" s="1">
        <v>-0.536036232762709</v>
      </c>
      <c r="Q114" s="1">
        <v>0.597340355151712</v>
      </c>
    </row>
    <row r="115">
      <c r="A115" s="1" t="s">
        <v>17</v>
      </c>
      <c r="B115" s="1">
        <v>0.219229506262827</v>
      </c>
      <c r="C115" s="1">
        <v>0.217240997183221</v>
      </c>
      <c r="D115" s="1">
        <v>1.0</v>
      </c>
      <c r="E115" s="1">
        <v>-0.12972035391949</v>
      </c>
      <c r="F115" s="1">
        <v>-0.0988678292890686</v>
      </c>
      <c r="G115" s="1">
        <v>-0.0392241243981982</v>
      </c>
      <c r="H115" s="1">
        <v>0.294480565317722</v>
      </c>
      <c r="I115" s="1">
        <v>0.0493101198190059</v>
      </c>
      <c r="J115" s="1">
        <v>0.0240774026595446</v>
      </c>
      <c r="K115" s="1">
        <v>-0.245611446245051</v>
      </c>
      <c r="L115" s="1">
        <v>0.0994565953979392</v>
      </c>
      <c r="M115" s="1">
        <v>0.173495011697969</v>
      </c>
      <c r="N115" s="1">
        <v>-0.103487153705346</v>
      </c>
      <c r="O115" s="1">
        <v>-0.177682280315071</v>
      </c>
      <c r="P115" s="1">
        <v>-0.117307909936897</v>
      </c>
      <c r="Q115" s="1">
        <v>0.439470765148208</v>
      </c>
    </row>
    <row r="116">
      <c r="A116" s="1" t="s">
        <v>18</v>
      </c>
      <c r="B116" s="1">
        <v>0.407707865112259</v>
      </c>
      <c r="C116" s="1">
        <v>-0.384633468421691</v>
      </c>
      <c r="D116" s="1">
        <v>-0.12972035391949</v>
      </c>
      <c r="E116" s="1">
        <v>1.0</v>
      </c>
      <c r="F116" s="1">
        <v>0.201480276324532</v>
      </c>
      <c r="G116" s="1">
        <v>-0.103390393995388</v>
      </c>
      <c r="H116" s="1">
        <v>-0.0194671279728858</v>
      </c>
      <c r="I116" s="1">
        <v>-0.0758464211480758</v>
      </c>
      <c r="J116" s="1">
        <v>0.0499460087047054</v>
      </c>
      <c r="K116" s="1">
        <v>0.184684380848796</v>
      </c>
      <c r="L116" s="1">
        <v>-0.0640018898114281</v>
      </c>
      <c r="M116" s="1">
        <v>-0.0766200660171376</v>
      </c>
      <c r="N116" s="1">
        <v>0.121442945639429</v>
      </c>
      <c r="O116" s="1">
        <v>-0.149367927305993</v>
      </c>
      <c r="P116" s="1">
        <v>0.232791957692878</v>
      </c>
      <c r="Q116" s="1">
        <v>-0.174282097337755</v>
      </c>
    </row>
    <row r="117">
      <c r="A117" s="1" t="s">
        <v>19</v>
      </c>
      <c r="B117" s="1">
        <v>0.109704412928416</v>
      </c>
      <c r="C117" s="1">
        <v>-0.3231255605167</v>
      </c>
      <c r="D117" s="1">
        <v>-0.0988678292890686</v>
      </c>
      <c r="E117" s="1">
        <v>0.201480276324532</v>
      </c>
      <c r="F117" s="1">
        <v>1.0</v>
      </c>
      <c r="G117" s="1">
        <v>0.02780999237815</v>
      </c>
      <c r="H117" s="1">
        <v>-0.15347608448662</v>
      </c>
      <c r="I117" s="1">
        <v>-0.158716915562022</v>
      </c>
      <c r="J117" s="1">
        <v>-0.113623296823661</v>
      </c>
      <c r="K117" s="1">
        <v>0.204180761732317</v>
      </c>
      <c r="L117" s="1">
        <v>-0.249536636209958</v>
      </c>
      <c r="M117" s="1">
        <v>-0.240272419524182</v>
      </c>
      <c r="N117" s="1">
        <v>-0.0900617114159274</v>
      </c>
      <c r="O117" s="1">
        <v>0.152459692487406</v>
      </c>
      <c r="P117" s="1">
        <v>-0.033831645959422</v>
      </c>
      <c r="Q117" s="1">
        <v>-0.106427484524912</v>
      </c>
    </row>
    <row r="118">
      <c r="A118" s="1" t="s">
        <v>20</v>
      </c>
      <c r="B118" s="1">
        <v>-0.0727449763147157</v>
      </c>
      <c r="C118" s="1">
        <v>-0.0151957877203236</v>
      </c>
      <c r="D118" s="1">
        <v>-0.0392241243981982</v>
      </c>
      <c r="E118" s="1">
        <v>-0.103390393995388</v>
      </c>
      <c r="F118" s="1">
        <v>0.02780999237815</v>
      </c>
      <c r="G118" s="1">
        <v>1.0</v>
      </c>
      <c r="H118" s="1">
        <v>-0.292770920450528</v>
      </c>
      <c r="I118" s="1">
        <v>0.0297298370733886</v>
      </c>
      <c r="J118" s="1">
        <v>0.0110460761539322</v>
      </c>
      <c r="K118" s="1">
        <v>-0.0343723448099531</v>
      </c>
      <c r="L118" s="1">
        <v>-0.0628409407964464</v>
      </c>
      <c r="M118" s="1">
        <v>-0.0286126676198394</v>
      </c>
      <c r="N118" s="1">
        <v>-0.139510051745724</v>
      </c>
      <c r="O118" s="1">
        <v>0.102975567549116</v>
      </c>
      <c r="P118" s="1">
        <v>0.0344134461710318</v>
      </c>
      <c r="Q118" s="1">
        <v>0.0522980350051274</v>
      </c>
    </row>
    <row r="119">
      <c r="A119" s="1" t="s">
        <v>21</v>
      </c>
      <c r="B119" s="1">
        <v>0.225192748201082</v>
      </c>
      <c r="C119" s="1">
        <v>0.351285739755192</v>
      </c>
      <c r="D119" s="1">
        <v>0.294480565317722</v>
      </c>
      <c r="E119" s="1">
        <v>-0.0194671279728858</v>
      </c>
      <c r="F119" s="1">
        <v>-0.15347608448662</v>
      </c>
      <c r="G119" s="1">
        <v>-0.292770920450528</v>
      </c>
      <c r="H119" s="1">
        <v>1.0</v>
      </c>
      <c r="I119" s="1">
        <v>0.242702520552094</v>
      </c>
      <c r="J119" s="1">
        <v>0.124089657593741</v>
      </c>
      <c r="K119" s="1">
        <v>-0.256678738724444</v>
      </c>
      <c r="L119" s="1">
        <v>0.417008981313412</v>
      </c>
      <c r="M119" s="1">
        <v>0.139116681458609</v>
      </c>
      <c r="N119" s="1">
        <v>0.285832520751935</v>
      </c>
      <c r="O119" s="1">
        <v>-0.252346922318583</v>
      </c>
      <c r="P119" s="1">
        <v>0.0335372410116115</v>
      </c>
      <c r="Q119" s="1">
        <v>0.258578848801775</v>
      </c>
    </row>
    <row r="120">
      <c r="A120" s="1" t="s">
        <v>22</v>
      </c>
      <c r="B120" s="1">
        <v>-0.0632738823186125</v>
      </c>
      <c r="C120" s="1">
        <v>0.355719870730641</v>
      </c>
      <c r="D120" s="1">
        <v>0.0493101198190059</v>
      </c>
      <c r="E120" s="1">
        <v>-0.0758464211480758</v>
      </c>
      <c r="F120" s="1">
        <v>-0.158716915562022</v>
      </c>
      <c r="G120" s="1">
        <v>0.0297298370733886</v>
      </c>
      <c r="H120" s="1">
        <v>0.242702520552094</v>
      </c>
      <c r="I120" s="1">
        <v>1.0</v>
      </c>
      <c r="J120" s="1">
        <v>0.7006205131675</v>
      </c>
      <c r="K120" s="1">
        <v>-0.361531021391595</v>
      </c>
      <c r="L120" s="1">
        <v>0.30493672691506</v>
      </c>
      <c r="M120" s="1">
        <v>0.23319174459993</v>
      </c>
      <c r="N120" s="1">
        <v>0.0379330173504904</v>
      </c>
      <c r="O120" s="1">
        <v>0.102938662702585</v>
      </c>
      <c r="P120" s="1">
        <v>-0.0973384950756637</v>
      </c>
      <c r="Q120" s="1">
        <v>0.374772665144635</v>
      </c>
    </row>
    <row r="121">
      <c r="A121" s="1" t="s">
        <v>23</v>
      </c>
      <c r="B121" s="1">
        <v>-0.0245956769964974</v>
      </c>
      <c r="C121" s="1">
        <v>0.302639624827052</v>
      </c>
      <c r="D121" s="1">
        <v>0.0240774026595446</v>
      </c>
      <c r="E121" s="1">
        <v>0.0499460087047054</v>
      </c>
      <c r="F121" s="1">
        <v>-0.113623296823661</v>
      </c>
      <c r="G121" s="1">
        <v>0.0110460761539322</v>
      </c>
      <c r="H121" s="1">
        <v>0.124089657593741</v>
      </c>
      <c r="I121" s="1">
        <v>0.7006205131675</v>
      </c>
      <c r="J121" s="1">
        <v>1.0</v>
      </c>
      <c r="K121" s="1">
        <v>-0.411293563980426</v>
      </c>
      <c r="L121" s="1">
        <v>0.287345110518461</v>
      </c>
      <c r="M121" s="1">
        <v>0.212315608124357</v>
      </c>
      <c r="N121" s="1">
        <v>-0.0312976551383625</v>
      </c>
      <c r="O121" s="1">
        <v>0.218212605309963</v>
      </c>
      <c r="P121" s="1">
        <v>-0.111522663722459</v>
      </c>
      <c r="Q121" s="1">
        <v>0.317989172833844</v>
      </c>
    </row>
    <row r="122">
      <c r="A122" s="1" t="s">
        <v>24</v>
      </c>
      <c r="B122" s="1">
        <v>0.0960023029457655</v>
      </c>
      <c r="C122" s="1">
        <v>-0.568672853331373</v>
      </c>
      <c r="D122" s="1">
        <v>-0.245611446245051</v>
      </c>
      <c r="E122" s="1">
        <v>0.184684380848796</v>
      </c>
      <c r="F122" s="1">
        <v>0.204180761732317</v>
      </c>
      <c r="G122" s="1">
        <v>-0.0343723448099531</v>
      </c>
      <c r="H122" s="1">
        <v>-0.256678738724444</v>
      </c>
      <c r="I122" s="1">
        <v>-0.361531021391595</v>
      </c>
      <c r="J122" s="1">
        <v>-0.411293563980426</v>
      </c>
      <c r="K122" s="1">
        <v>1.0</v>
      </c>
      <c r="L122" s="1">
        <v>-0.437052337194206</v>
      </c>
      <c r="M122" s="1">
        <v>-0.33497469238507</v>
      </c>
      <c r="N122" s="1">
        <v>0.209327262559223</v>
      </c>
      <c r="O122" s="1">
        <v>-0.130155626712374</v>
      </c>
      <c r="P122" s="1">
        <v>0.340132649086197</v>
      </c>
      <c r="Q122" s="1">
        <v>-0.515454016234526</v>
      </c>
    </row>
    <row r="123">
      <c r="A123" s="1" t="s">
        <v>25</v>
      </c>
      <c r="B123" s="1">
        <v>0.0186102110975749</v>
      </c>
      <c r="C123" s="1">
        <v>0.482146052614301</v>
      </c>
      <c r="D123" s="1">
        <v>0.0994565953979392</v>
      </c>
      <c r="E123" s="1">
        <v>-0.0640018898114281</v>
      </c>
      <c r="F123" s="1">
        <v>-0.249536636209958</v>
      </c>
      <c r="G123" s="1">
        <v>-0.0628409407964464</v>
      </c>
      <c r="H123" s="1">
        <v>0.417008981313412</v>
      </c>
      <c r="I123" s="1">
        <v>0.30493672691506</v>
      </c>
      <c r="J123" s="1">
        <v>0.287345110518461</v>
      </c>
      <c r="K123" s="1">
        <v>-0.437052337194206</v>
      </c>
      <c r="L123" s="1">
        <v>1.0</v>
      </c>
      <c r="M123" s="1">
        <v>0.317845424269635</v>
      </c>
      <c r="N123" s="1">
        <v>0.0249365092423538</v>
      </c>
      <c r="O123" s="1">
        <v>-0.117564909625038</v>
      </c>
      <c r="P123" s="1">
        <v>-0.198031716427791</v>
      </c>
      <c r="Q123" s="1">
        <v>0.347698686128363</v>
      </c>
    </row>
    <row r="124">
      <c r="A124" s="1" t="s">
        <v>28</v>
      </c>
      <c r="B124" s="1">
        <v>-0.0265727464225384</v>
      </c>
      <c r="C124" s="1">
        <v>0.41625112593708</v>
      </c>
      <c r="D124" s="1">
        <v>0.173495011697969</v>
      </c>
      <c r="E124" s="1">
        <v>-0.0766200660171376</v>
      </c>
      <c r="F124" s="1">
        <v>-0.240272419524182</v>
      </c>
      <c r="G124" s="1">
        <v>-0.0286126676198394</v>
      </c>
      <c r="H124" s="1">
        <v>0.139116681458609</v>
      </c>
      <c r="I124" s="1">
        <v>0.23319174459993</v>
      </c>
      <c r="J124" s="1">
        <v>0.212315608124357</v>
      </c>
      <c r="K124" s="1">
        <v>-0.33497469238507</v>
      </c>
      <c r="L124" s="1">
        <v>0.317845424269635</v>
      </c>
      <c r="M124" s="1">
        <v>1.0</v>
      </c>
      <c r="N124" s="1">
        <v>-0.118864678244011</v>
      </c>
      <c r="O124" s="1">
        <v>0.0682404827959946</v>
      </c>
      <c r="P124" s="1">
        <v>-0.24512117948183</v>
      </c>
      <c r="Q124" s="1">
        <v>0.33969032865011</v>
      </c>
    </row>
    <row r="125">
      <c r="A125" s="1" t="s">
        <v>37</v>
      </c>
      <c r="B125" s="1">
        <v>0.115901069841097</v>
      </c>
      <c r="C125" s="1">
        <v>-0.18272793821703</v>
      </c>
      <c r="D125" s="1">
        <v>-0.103487153705346</v>
      </c>
      <c r="E125" s="1">
        <v>0.121442945639429</v>
      </c>
      <c r="F125" s="1">
        <v>-0.0900617114159274</v>
      </c>
      <c r="G125" s="1">
        <v>-0.139510051745724</v>
      </c>
      <c r="H125" s="1">
        <v>0.285832520751935</v>
      </c>
      <c r="I125" s="1">
        <v>0.0379330173504904</v>
      </c>
      <c r="J125" s="1">
        <v>-0.0312976551383625</v>
      </c>
      <c r="K125" s="1">
        <v>0.209327262559223</v>
      </c>
      <c r="L125" s="1">
        <v>0.0249365092423538</v>
      </c>
      <c r="M125" s="1">
        <v>-0.118864678244011</v>
      </c>
      <c r="N125" s="1">
        <v>1.0</v>
      </c>
      <c r="O125" s="1">
        <v>-0.495805251285259</v>
      </c>
      <c r="P125" s="1">
        <v>0.552531078123639</v>
      </c>
      <c r="Q125" s="1">
        <v>-0.262227839725945</v>
      </c>
    </row>
    <row r="126">
      <c r="A126" s="1" t="s">
        <v>38</v>
      </c>
      <c r="B126" s="1">
        <v>-0.422619339193623</v>
      </c>
      <c r="C126" s="1">
        <v>0.226869992691812</v>
      </c>
      <c r="D126" s="1">
        <v>-0.177682280315071</v>
      </c>
      <c r="E126" s="1">
        <v>-0.149367927305993</v>
      </c>
      <c r="F126" s="1">
        <v>0.152459692487406</v>
      </c>
      <c r="G126" s="1">
        <v>0.102975567549116</v>
      </c>
      <c r="H126" s="1">
        <v>-0.252346922318583</v>
      </c>
      <c r="I126" s="1">
        <v>0.102938662702585</v>
      </c>
      <c r="J126" s="1">
        <v>0.218212605309963</v>
      </c>
      <c r="K126" s="1">
        <v>-0.130155626712374</v>
      </c>
      <c r="L126" s="1">
        <v>-0.117564909625038</v>
      </c>
      <c r="M126" s="1">
        <v>0.0682404827959946</v>
      </c>
      <c r="N126" s="1">
        <v>-0.495805251285259</v>
      </c>
      <c r="O126" s="1">
        <v>1.0</v>
      </c>
      <c r="P126" s="1">
        <v>-0.509311299889687</v>
      </c>
      <c r="Q126" s="1">
        <v>-0.00251578330637208</v>
      </c>
    </row>
    <row r="127">
      <c r="A127" s="1" t="s">
        <v>57</v>
      </c>
      <c r="B127" s="1">
        <v>0.351439307493718</v>
      </c>
      <c r="C127" s="1">
        <v>-0.536036232762709</v>
      </c>
      <c r="D127" s="1">
        <v>-0.117307909936897</v>
      </c>
      <c r="E127" s="1">
        <v>0.232791957692878</v>
      </c>
      <c r="F127" s="1">
        <v>-0.033831645959422</v>
      </c>
      <c r="G127" s="1">
        <v>0.0344134461710318</v>
      </c>
      <c r="H127" s="1">
        <v>0.0335372410116115</v>
      </c>
      <c r="I127" s="1">
        <v>-0.0973384950756637</v>
      </c>
      <c r="J127" s="1">
        <v>-0.111522663722459</v>
      </c>
      <c r="K127" s="1">
        <v>0.340132649086197</v>
      </c>
      <c r="L127" s="1">
        <v>-0.198031716427791</v>
      </c>
      <c r="M127" s="1">
        <v>-0.24512117948183</v>
      </c>
      <c r="N127" s="1">
        <v>0.552531078123639</v>
      </c>
      <c r="O127" s="1">
        <v>-0.509311299889687</v>
      </c>
      <c r="P127" s="1">
        <v>1.0</v>
      </c>
      <c r="Q127" s="1">
        <v>-0.485901949545451</v>
      </c>
    </row>
    <row r="128">
      <c r="A128" s="1" t="s">
        <v>58</v>
      </c>
      <c r="B128" s="1">
        <v>-0.121888173368802</v>
      </c>
      <c r="C128" s="1">
        <v>0.597340355151712</v>
      </c>
      <c r="D128" s="1">
        <v>0.439470765148208</v>
      </c>
      <c r="E128" s="1">
        <v>-0.174282097337755</v>
      </c>
      <c r="F128" s="1">
        <v>-0.106427484524912</v>
      </c>
      <c r="G128" s="1">
        <v>0.0522980350051274</v>
      </c>
      <c r="H128" s="1">
        <v>0.258578848801775</v>
      </c>
      <c r="I128" s="1">
        <v>0.374772665144635</v>
      </c>
      <c r="J128" s="1">
        <v>0.317989172833844</v>
      </c>
      <c r="K128" s="1">
        <v>-0.515454016234526</v>
      </c>
      <c r="L128" s="1">
        <v>0.347698686128363</v>
      </c>
      <c r="M128" s="1">
        <v>0.33969032865011</v>
      </c>
      <c r="N128" s="1">
        <v>-0.262227839725945</v>
      </c>
      <c r="O128" s="1">
        <v>-0.00251578330637208</v>
      </c>
      <c r="P128" s="1">
        <v>-0.485901949545451</v>
      </c>
      <c r="Q128" s="1">
        <v>1.0</v>
      </c>
    </row>
    <row r="131">
      <c r="A131" s="1" t="s">
        <v>59</v>
      </c>
    </row>
    <row r="133" ht="15.75" customHeight="1">
      <c r="A133" s="1" t="s">
        <v>52</v>
      </c>
      <c r="E133" s="5" t="s">
        <v>60</v>
      </c>
    </row>
    <row r="134">
      <c r="A134" s="1" t="s">
        <v>1</v>
      </c>
    </row>
    <row r="135">
      <c r="A135" s="1" t="s">
        <v>61</v>
      </c>
    </row>
    <row r="136">
      <c r="A136" s="1" t="s">
        <v>4</v>
      </c>
      <c r="F136" s="1">
        <f>136*3-17</f>
        <v>391</v>
      </c>
    </row>
    <row r="137">
      <c r="A137" s="1" t="s">
        <v>6</v>
      </c>
      <c r="F137" s="1">
        <f>136*2-17</f>
        <v>255</v>
      </c>
    </row>
    <row r="138">
      <c r="A138" s="1" t="s">
        <v>62</v>
      </c>
      <c r="F138" s="1">
        <f>F136/F137</f>
        <v>1.533333333</v>
      </c>
    </row>
    <row r="139">
      <c r="A139" s="1" t="s">
        <v>8</v>
      </c>
    </row>
    <row r="141">
      <c r="A141" s="1" t="s">
        <v>9</v>
      </c>
      <c r="B141" s="1" t="s">
        <v>10</v>
      </c>
      <c r="C141" s="1" t="s">
        <v>11</v>
      </c>
      <c r="D141" s="1" t="s">
        <v>12</v>
      </c>
      <c r="E141" s="1" t="s">
        <v>13</v>
      </c>
      <c r="F141" s="1" t="s">
        <v>63</v>
      </c>
      <c r="G141" s="1" t="s">
        <v>64</v>
      </c>
    </row>
    <row r="143">
      <c r="A143" s="1" t="s">
        <v>14</v>
      </c>
      <c r="B143" s="1">
        <v>-0.946569</v>
      </c>
      <c r="C143" s="1">
        <v>0.297094</v>
      </c>
      <c r="D143" s="1">
        <v>-3.186092</v>
      </c>
      <c r="E143" s="1">
        <v>0.0018</v>
      </c>
      <c r="F143" s="1">
        <f t="shared" ref="F143:F160" si="1">C143*$F$138</f>
        <v>0.4555441333</v>
      </c>
      <c r="G143" s="1">
        <f t="shared" ref="G143:G160" si="2">B143/F143</f>
        <v>-2.077886489</v>
      </c>
      <c r="H143" s="1" t="s">
        <v>65</v>
      </c>
    </row>
    <row r="144">
      <c r="A144" s="1" t="s">
        <v>15</v>
      </c>
      <c r="B144" s="1">
        <v>0.926268</v>
      </c>
      <c r="C144" s="1">
        <v>0.3751</v>
      </c>
      <c r="D144" s="1">
        <v>2.469389</v>
      </c>
      <c r="E144" s="1">
        <v>0.015</v>
      </c>
      <c r="F144" s="1">
        <f t="shared" si="1"/>
        <v>0.5751533333</v>
      </c>
      <c r="G144" s="1">
        <f t="shared" si="2"/>
        <v>1.610471411</v>
      </c>
      <c r="H144" s="1" t="s">
        <v>66</v>
      </c>
    </row>
    <row r="145">
      <c r="A145" s="1" t="s">
        <v>16</v>
      </c>
      <c r="B145" s="1">
        <v>1.695616</v>
      </c>
      <c r="C145" s="1">
        <v>0.503974</v>
      </c>
      <c r="D145" s="1">
        <v>3.364489</v>
      </c>
      <c r="E145" s="1">
        <v>0.001</v>
      </c>
      <c r="F145" s="1">
        <f t="shared" si="1"/>
        <v>0.7727601333</v>
      </c>
      <c r="G145" s="1">
        <f t="shared" si="2"/>
        <v>2.194233277</v>
      </c>
      <c r="H145" s="1" t="s">
        <v>65</v>
      </c>
    </row>
    <row r="146">
      <c r="A146" s="1" t="s">
        <v>17</v>
      </c>
      <c r="B146" s="1">
        <v>-0.08154</v>
      </c>
      <c r="C146" s="1">
        <v>0.062864</v>
      </c>
      <c r="D146" s="1">
        <v>-1.297087</v>
      </c>
      <c r="E146" s="1">
        <v>0.1971</v>
      </c>
      <c r="F146" s="1">
        <f t="shared" si="1"/>
        <v>0.09639146667</v>
      </c>
      <c r="G146" s="1">
        <f t="shared" si="2"/>
        <v>-0.8459255038</v>
      </c>
    </row>
    <row r="147">
      <c r="A147" s="1" t="s">
        <v>18</v>
      </c>
      <c r="B147" s="1">
        <v>0.018685</v>
      </c>
      <c r="C147" s="1">
        <v>0.059107</v>
      </c>
      <c r="D147" s="1">
        <v>0.316121</v>
      </c>
      <c r="E147" s="1">
        <v>0.7525</v>
      </c>
      <c r="F147" s="1">
        <f t="shared" si="1"/>
        <v>0.09063073333</v>
      </c>
      <c r="G147" s="1">
        <f t="shared" si="2"/>
        <v>0.2061662674</v>
      </c>
    </row>
    <row r="148">
      <c r="A148" s="1" t="s">
        <v>19</v>
      </c>
      <c r="B148" s="1">
        <v>0.145343</v>
      </c>
      <c r="C148" s="1">
        <v>0.07707</v>
      </c>
      <c r="D148" s="1">
        <v>1.885856</v>
      </c>
      <c r="E148" s="1">
        <v>0.0618</v>
      </c>
      <c r="F148" s="1">
        <f t="shared" si="1"/>
        <v>0.118174</v>
      </c>
      <c r="G148" s="1">
        <f t="shared" si="2"/>
        <v>1.229906748</v>
      </c>
    </row>
    <row r="149">
      <c r="A149" s="1" t="s">
        <v>20</v>
      </c>
      <c r="B149" s="1">
        <v>0.016383</v>
      </c>
      <c r="C149" s="1">
        <v>0.685362</v>
      </c>
      <c r="D149" s="1">
        <v>0.023904</v>
      </c>
      <c r="E149" s="1">
        <v>0.981</v>
      </c>
      <c r="F149" s="1">
        <f t="shared" si="1"/>
        <v>1.0508884</v>
      </c>
      <c r="G149" s="1">
        <f t="shared" si="2"/>
        <v>0.0155896668</v>
      </c>
    </row>
    <row r="150">
      <c r="A150" s="1" t="s">
        <v>21</v>
      </c>
      <c r="B150" s="2">
        <v>9.87E-5</v>
      </c>
      <c r="C150" s="2">
        <v>3.16E-5</v>
      </c>
      <c r="D150" s="1">
        <v>3.123219</v>
      </c>
      <c r="E150" s="1">
        <v>0.0023</v>
      </c>
      <c r="F150" s="1">
        <f t="shared" si="1"/>
        <v>0.00004845333333</v>
      </c>
      <c r="G150" s="1">
        <f t="shared" si="2"/>
        <v>2.037011558</v>
      </c>
      <c r="H150" s="1" t="s">
        <v>65</v>
      </c>
    </row>
    <row r="151">
      <c r="A151" s="1" t="s">
        <v>25</v>
      </c>
      <c r="B151" s="1">
        <v>0.568582</v>
      </c>
      <c r="C151" s="1">
        <v>0.314456</v>
      </c>
      <c r="D151" s="1">
        <v>1.808147</v>
      </c>
      <c r="E151" s="1">
        <v>0.0731</v>
      </c>
      <c r="F151" s="1">
        <f t="shared" si="1"/>
        <v>0.4821658667</v>
      </c>
      <c r="G151" s="1">
        <f t="shared" si="2"/>
        <v>1.179224908</v>
      </c>
    </row>
    <row r="152">
      <c r="A152" s="1" t="s">
        <v>28</v>
      </c>
      <c r="B152" s="1">
        <v>-0.044274</v>
      </c>
      <c r="C152" s="1">
        <v>0.039773</v>
      </c>
      <c r="D152" s="1">
        <v>-1.11315</v>
      </c>
      <c r="E152" s="1">
        <v>0.2679</v>
      </c>
      <c r="F152" s="1">
        <f t="shared" si="1"/>
        <v>0.06098526667</v>
      </c>
      <c r="G152" s="1">
        <f t="shared" si="2"/>
        <v>-0.7259786243</v>
      </c>
    </row>
    <row r="153">
      <c r="A153" s="1" t="s">
        <v>38</v>
      </c>
      <c r="B153" s="1">
        <v>0.068438</v>
      </c>
      <c r="C153" s="1">
        <v>0.025817</v>
      </c>
      <c r="D153" s="1">
        <v>2.650944</v>
      </c>
      <c r="E153" s="1">
        <v>0.0091</v>
      </c>
      <c r="F153" s="1">
        <f t="shared" si="1"/>
        <v>0.03958606667</v>
      </c>
      <c r="G153" s="1">
        <f t="shared" si="2"/>
        <v>1.728840619</v>
      </c>
      <c r="H153" s="1" t="s">
        <v>66</v>
      </c>
    </row>
    <row r="154">
      <c r="A154" s="1" t="s">
        <v>23</v>
      </c>
      <c r="B154" s="2">
        <v>2.0E-7</v>
      </c>
      <c r="C154" s="2">
        <v>7.24E-8</v>
      </c>
      <c r="D154" s="1">
        <v>2.76628</v>
      </c>
      <c r="E154" s="1">
        <v>0.0066</v>
      </c>
      <c r="F154" s="1">
        <f t="shared" si="1"/>
        <v>0.0000001110133333</v>
      </c>
      <c r="G154" s="1">
        <f t="shared" si="2"/>
        <v>1.801585395</v>
      </c>
      <c r="H154" s="1" t="s">
        <v>66</v>
      </c>
    </row>
    <row r="155">
      <c r="A155" s="1" t="s">
        <v>67</v>
      </c>
      <c r="B155" s="1">
        <v>0.553096</v>
      </c>
      <c r="C155" s="1">
        <v>0.527667</v>
      </c>
      <c r="D155" s="1">
        <v>1.048191</v>
      </c>
      <c r="E155" s="1">
        <v>0.2967</v>
      </c>
      <c r="F155" s="1">
        <f t="shared" si="1"/>
        <v>0.8090894</v>
      </c>
      <c r="G155" s="1">
        <f t="shared" si="2"/>
        <v>0.6836030728</v>
      </c>
    </row>
    <row r="156">
      <c r="A156" s="1" t="s">
        <v>58</v>
      </c>
      <c r="B156" s="1">
        <v>1.279293</v>
      </c>
      <c r="C156" s="1">
        <v>0.361166</v>
      </c>
      <c r="D156" s="1">
        <v>3.542121</v>
      </c>
      <c r="E156" s="1">
        <v>6.0E-4</v>
      </c>
      <c r="F156" s="1">
        <f t="shared" si="1"/>
        <v>0.5537878667</v>
      </c>
      <c r="G156" s="1">
        <f t="shared" si="2"/>
        <v>2.310077698</v>
      </c>
      <c r="H156" s="1" t="s">
        <v>65</v>
      </c>
    </row>
    <row r="157">
      <c r="A157" s="1" t="s">
        <v>68</v>
      </c>
      <c r="B157" s="1">
        <v>-3.651129</v>
      </c>
      <c r="C157" s="1">
        <v>1.375914</v>
      </c>
      <c r="D157" s="1">
        <v>-2.653604</v>
      </c>
      <c r="E157" s="1">
        <v>0.0091</v>
      </c>
      <c r="F157" s="1">
        <f t="shared" si="1"/>
        <v>2.1097348</v>
      </c>
      <c r="G157" s="1">
        <f t="shared" si="2"/>
        <v>-1.730610407</v>
      </c>
      <c r="H157" s="1" t="s">
        <v>66</v>
      </c>
    </row>
    <row r="158">
      <c r="A158" s="1" t="s">
        <v>22</v>
      </c>
      <c r="B158" s="2">
        <v>-1.14E-10</v>
      </c>
      <c r="C158" s="2">
        <v>2.84E-11</v>
      </c>
      <c r="D158" s="1">
        <v>-4.015918</v>
      </c>
      <c r="E158" s="1">
        <v>1.0E-4</v>
      </c>
      <c r="F158" s="1">
        <f t="shared" si="1"/>
        <v>0</v>
      </c>
      <c r="G158" s="1">
        <f t="shared" si="2"/>
        <v>-2.6178812</v>
      </c>
      <c r="H158" s="1" t="s">
        <v>69</v>
      </c>
    </row>
    <row r="159">
      <c r="A159" s="1" t="s">
        <v>37</v>
      </c>
      <c r="B159" s="1">
        <v>-1.890973</v>
      </c>
      <c r="C159" s="1">
        <v>0.474425</v>
      </c>
      <c r="D159" s="1">
        <v>-3.985821</v>
      </c>
      <c r="E159" s="1">
        <v>1.0E-4</v>
      </c>
      <c r="F159" s="1">
        <f t="shared" si="1"/>
        <v>0.7274516667</v>
      </c>
      <c r="G159" s="1">
        <f t="shared" si="2"/>
        <v>-2.599448302</v>
      </c>
      <c r="H159" s="1" t="s">
        <v>69</v>
      </c>
    </row>
    <row r="160">
      <c r="A160" s="1" t="s">
        <v>57</v>
      </c>
      <c r="B160" s="1">
        <v>0.150896</v>
      </c>
      <c r="C160" s="1">
        <v>0.064165</v>
      </c>
      <c r="D160" s="1">
        <v>2.351705</v>
      </c>
      <c r="E160" s="1">
        <v>0.0203</v>
      </c>
      <c r="F160" s="1">
        <f t="shared" si="1"/>
        <v>0.09838633333</v>
      </c>
      <c r="G160" s="1">
        <f t="shared" si="2"/>
        <v>1.53370895</v>
      </c>
    </row>
    <row r="162">
      <c r="A162" s="1" t="s">
        <v>39</v>
      </c>
      <c r="B162" s="1">
        <v>0.69278</v>
      </c>
      <c r="C162" s="1" t="s">
        <v>40</v>
      </c>
      <c r="E162" s="1">
        <v>0.046013</v>
      </c>
    </row>
    <row r="163">
      <c r="A163" s="1" t="s">
        <v>41</v>
      </c>
      <c r="B163" s="1">
        <v>0.648519</v>
      </c>
      <c r="C163" s="1" t="s">
        <v>42</v>
      </c>
      <c r="E163" s="1">
        <v>1.515016</v>
      </c>
    </row>
    <row r="164">
      <c r="A164" s="1" t="s">
        <v>43</v>
      </c>
      <c r="B164" s="1">
        <v>0.89819</v>
      </c>
      <c r="C164" s="1" t="s">
        <v>44</v>
      </c>
      <c r="E164" s="1">
        <v>2.745865</v>
      </c>
    </row>
    <row r="165">
      <c r="A165" s="1" t="s">
        <v>45</v>
      </c>
      <c r="B165" s="1">
        <v>95.19589</v>
      </c>
      <c r="C165" s="1" t="s">
        <v>46</v>
      </c>
      <c r="E165" s="1">
        <v>3.131363</v>
      </c>
    </row>
    <row r="166">
      <c r="A166" s="1" t="s">
        <v>47</v>
      </c>
      <c r="B166" s="1">
        <v>-168.7188</v>
      </c>
      <c r="C166" s="1" t="s">
        <v>48</v>
      </c>
      <c r="E166" s="1">
        <v>2.902522</v>
      </c>
    </row>
    <row r="167">
      <c r="A167" s="1" t="s">
        <v>49</v>
      </c>
      <c r="B167" s="1">
        <v>15.6523</v>
      </c>
      <c r="C167" s="1" t="s">
        <v>50</v>
      </c>
      <c r="E167" s="1">
        <v>2.092772</v>
      </c>
    </row>
    <row r="168">
      <c r="A168" s="1" t="s">
        <v>51</v>
      </c>
      <c r="B168" s="1">
        <v>0.0</v>
      </c>
    </row>
    <row r="171">
      <c r="B171" s="1" t="s">
        <v>70</v>
      </c>
      <c r="C171" s="1" t="s">
        <v>14</v>
      </c>
      <c r="D171" s="1" t="s">
        <v>15</v>
      </c>
      <c r="E171" s="1" t="s">
        <v>16</v>
      </c>
      <c r="F171" s="1" t="s">
        <v>17</v>
      </c>
      <c r="G171" s="1" t="s">
        <v>18</v>
      </c>
      <c r="H171" s="1" t="s">
        <v>19</v>
      </c>
      <c r="I171" s="1" t="s">
        <v>20</v>
      </c>
      <c r="J171" s="1" t="s">
        <v>21</v>
      </c>
      <c r="K171" s="1" t="s">
        <v>22</v>
      </c>
      <c r="L171" s="1" t="s">
        <v>25</v>
      </c>
      <c r="M171" s="1" t="s">
        <v>28</v>
      </c>
      <c r="N171" s="1" t="s">
        <v>37</v>
      </c>
      <c r="O171" s="1" t="s">
        <v>38</v>
      </c>
      <c r="P171" s="1" t="s">
        <v>57</v>
      </c>
      <c r="Q171" s="1" t="s">
        <v>23</v>
      </c>
      <c r="R171" s="1" t="s">
        <v>67</v>
      </c>
      <c r="S171" s="1" t="s">
        <v>58</v>
      </c>
      <c r="T171" s="1" t="s">
        <v>68</v>
      </c>
    </row>
    <row r="172">
      <c r="A172" s="1" t="s">
        <v>70</v>
      </c>
      <c r="B172" s="1">
        <v>1.0</v>
      </c>
      <c r="D172" s="1">
        <v>-0.0661889129787449</v>
      </c>
      <c r="E172" s="1">
        <v>0.525756671008793</v>
      </c>
      <c r="F172" s="1">
        <v>0.198862490626587</v>
      </c>
      <c r="G172" s="1">
        <v>-0.0771888792636215</v>
      </c>
      <c r="H172" s="1">
        <v>0.0262070603382826</v>
      </c>
      <c r="I172" s="1">
        <v>-0.019106354717303</v>
      </c>
      <c r="J172" s="1">
        <v>0.373106896660296</v>
      </c>
      <c r="K172" s="1">
        <v>0.213122360074661</v>
      </c>
      <c r="L172" s="1">
        <v>0.441578131541483</v>
      </c>
      <c r="M172" s="1">
        <v>0.252434032694348</v>
      </c>
      <c r="N172" s="1">
        <v>-0.369360903828241</v>
      </c>
      <c r="O172" s="1">
        <v>0.310662581562469</v>
      </c>
      <c r="P172" s="1">
        <v>-0.372570074011808</v>
      </c>
      <c r="Q172" s="1">
        <v>0.400140333061743</v>
      </c>
      <c r="R172" s="1">
        <v>-0.193930946554687</v>
      </c>
      <c r="S172" s="1">
        <v>0.517123770076306</v>
      </c>
      <c r="T172" s="1">
        <v>-0.238655331222227</v>
      </c>
    </row>
    <row r="173">
      <c r="A173" s="1" t="s">
        <v>14</v>
      </c>
    </row>
    <row r="174">
      <c r="A174" s="1" t="s">
        <v>15</v>
      </c>
      <c r="B174" s="1">
        <v>-0.0661889129787449</v>
      </c>
      <c r="D174" s="1">
        <v>1.0</v>
      </c>
      <c r="E174" s="1">
        <v>-0.599926167476494</v>
      </c>
      <c r="F174" s="1">
        <v>0.224995115075123</v>
      </c>
      <c r="G174" s="1">
        <v>0.402269002441317</v>
      </c>
      <c r="H174" s="1">
        <v>0.103650153394852</v>
      </c>
      <c r="I174" s="1">
        <v>-0.0708724668675458</v>
      </c>
      <c r="J174" s="1">
        <v>0.237309111736806</v>
      </c>
      <c r="K174" s="1">
        <v>-0.0649314258434922</v>
      </c>
      <c r="L174" s="1">
        <v>0.0282737943148791</v>
      </c>
      <c r="M174" s="1">
        <v>-0.0394111094510914</v>
      </c>
      <c r="N174" s="1">
        <v>0.129685589671443</v>
      </c>
      <c r="O174" s="1">
        <v>-0.433627629749132</v>
      </c>
      <c r="P174" s="1">
        <v>0.379781005043613</v>
      </c>
      <c r="Q174" s="1">
        <v>-0.0246525702981215</v>
      </c>
      <c r="R174" s="1">
        <v>0.144522164426682</v>
      </c>
      <c r="S174" s="1">
        <v>-0.136351742620589</v>
      </c>
      <c r="T174" s="1">
        <v>0.208356942510089</v>
      </c>
    </row>
    <row r="175">
      <c r="A175" s="1" t="s">
        <v>16</v>
      </c>
      <c r="B175" s="1">
        <v>0.525756671008793</v>
      </c>
      <c r="D175" s="1">
        <v>-0.599926167476494</v>
      </c>
      <c r="E175" s="1">
        <v>1.0</v>
      </c>
      <c r="F175" s="1">
        <v>0.205984533883531</v>
      </c>
      <c r="G175" s="1">
        <v>-0.391775388439363</v>
      </c>
      <c r="H175" s="1">
        <v>-0.302127331203625</v>
      </c>
      <c r="I175" s="1">
        <v>-0.0161786432261235</v>
      </c>
      <c r="J175" s="1">
        <v>0.35084514946922</v>
      </c>
      <c r="K175" s="1">
        <v>0.362815241759917</v>
      </c>
      <c r="L175" s="1">
        <v>0.477480211697554</v>
      </c>
      <c r="M175" s="1">
        <v>0.437347968929325</v>
      </c>
      <c r="N175" s="1">
        <v>-0.176270170423293</v>
      </c>
      <c r="O175" s="1">
        <v>0.258937128936138</v>
      </c>
      <c r="P175" s="1">
        <v>-0.55052413773092</v>
      </c>
      <c r="Q175" s="1">
        <v>0.307386600637914</v>
      </c>
      <c r="R175" s="1">
        <v>-0.380380799362693</v>
      </c>
      <c r="S175" s="1">
        <v>0.595604556077385</v>
      </c>
      <c r="T175" s="1">
        <v>0.0140129466092792</v>
      </c>
    </row>
    <row r="176">
      <c r="A176" s="1" t="s">
        <v>17</v>
      </c>
      <c r="B176" s="1">
        <v>0.198862490626587</v>
      </c>
      <c r="D176" s="1">
        <v>0.224995115075123</v>
      </c>
      <c r="E176" s="1">
        <v>0.205984533883531</v>
      </c>
      <c r="F176" s="1">
        <v>1.0</v>
      </c>
      <c r="G176" s="1">
        <v>-0.123022366211613</v>
      </c>
      <c r="H176" s="1">
        <v>-0.0787698423926843</v>
      </c>
      <c r="I176" s="1">
        <v>-0.0376678602951958</v>
      </c>
      <c r="J176" s="1">
        <v>0.288356647629369</v>
      </c>
      <c r="K176" s="1">
        <v>0.0500438653312916</v>
      </c>
      <c r="L176" s="1">
        <v>0.0833496723992225</v>
      </c>
      <c r="M176" s="1">
        <v>0.18569940423215</v>
      </c>
      <c r="N176" s="1">
        <v>-0.110840483961064</v>
      </c>
      <c r="O176" s="1">
        <v>-0.144183389914483</v>
      </c>
      <c r="P176" s="1">
        <v>-0.115314816084065</v>
      </c>
      <c r="Q176" s="1">
        <v>0.0237500795340946</v>
      </c>
      <c r="R176" s="1">
        <v>-0.35371047157126</v>
      </c>
      <c r="S176" s="1">
        <v>0.427354632001581</v>
      </c>
      <c r="T176" s="1">
        <v>0.122887203862615</v>
      </c>
    </row>
    <row r="177">
      <c r="A177" s="1" t="s">
        <v>18</v>
      </c>
      <c r="B177" s="1">
        <v>-0.0771888792636215</v>
      </c>
      <c r="D177" s="1">
        <v>0.402269002441317</v>
      </c>
      <c r="E177" s="1">
        <v>-0.391775388439363</v>
      </c>
      <c r="F177" s="1">
        <v>-0.123022366211613</v>
      </c>
      <c r="G177" s="1">
        <v>1.0</v>
      </c>
      <c r="H177" s="1">
        <v>0.201720893862279</v>
      </c>
      <c r="I177" s="1">
        <v>-0.10846969010359</v>
      </c>
      <c r="J177" s="1">
        <v>-0.0120438681887546</v>
      </c>
      <c r="K177" s="1">
        <v>-0.0769933151504515</v>
      </c>
      <c r="L177" s="1">
        <v>-0.0506072078532231</v>
      </c>
      <c r="M177" s="1">
        <v>-0.0774728909481413</v>
      </c>
      <c r="N177" s="1">
        <v>0.143796740516524</v>
      </c>
      <c r="O177" s="1">
        <v>-0.177420545406395</v>
      </c>
      <c r="P177" s="1">
        <v>0.241732098744968</v>
      </c>
      <c r="Q177" s="1">
        <v>0.0504807420198802</v>
      </c>
      <c r="R177" s="1">
        <v>0.235405590583404</v>
      </c>
      <c r="S177" s="1">
        <v>-0.175905649182493</v>
      </c>
      <c r="T177" s="1">
        <v>0.013919483858172</v>
      </c>
    </row>
    <row r="178">
      <c r="A178" s="1" t="s">
        <v>19</v>
      </c>
      <c r="B178" s="1">
        <v>0.0262070603382826</v>
      </c>
      <c r="D178" s="1">
        <v>0.103650153394852</v>
      </c>
      <c r="E178" s="1">
        <v>-0.302127331203625</v>
      </c>
      <c r="F178" s="1">
        <v>-0.0787698423926843</v>
      </c>
      <c r="G178" s="1">
        <v>0.201720893862279</v>
      </c>
      <c r="H178" s="1">
        <v>1.0</v>
      </c>
      <c r="I178" s="1">
        <v>0.0273828409183837</v>
      </c>
      <c r="J178" s="1">
        <v>-0.148208677323073</v>
      </c>
      <c r="K178" s="1">
        <v>-0.161326492867362</v>
      </c>
      <c r="L178" s="1">
        <v>-0.242858702487288</v>
      </c>
      <c r="M178" s="1">
        <v>-0.243094820503892</v>
      </c>
      <c r="N178" s="1">
        <v>-0.102700160034485</v>
      </c>
      <c r="O178" s="1">
        <v>0.140537700590836</v>
      </c>
      <c r="P178" s="1">
        <v>-0.0369688711191321</v>
      </c>
      <c r="Q178" s="1">
        <v>-0.114481673550665</v>
      </c>
      <c r="R178" s="1">
        <v>0.0411244709373983</v>
      </c>
      <c r="S178" s="1">
        <v>-0.0854307798157727</v>
      </c>
      <c r="T178" s="1">
        <v>-0.203921106649934</v>
      </c>
    </row>
    <row r="179">
      <c r="A179" s="1" t="s">
        <v>20</v>
      </c>
      <c r="B179" s="1">
        <v>-0.019106354717303</v>
      </c>
      <c r="D179" s="1">
        <v>-0.0708724668675458</v>
      </c>
      <c r="E179" s="1">
        <v>-0.0161786432261235</v>
      </c>
      <c r="F179" s="1">
        <v>-0.0376678602951958</v>
      </c>
      <c r="G179" s="1">
        <v>-0.10846969010359</v>
      </c>
      <c r="H179" s="1">
        <v>0.0273828409183837</v>
      </c>
      <c r="I179" s="1">
        <v>1.0</v>
      </c>
      <c r="J179" s="1">
        <v>-0.294880210249212</v>
      </c>
      <c r="K179" s="1">
        <v>0.03000519614028</v>
      </c>
      <c r="L179" s="1">
        <v>-0.0620098236581645</v>
      </c>
      <c r="M179" s="1">
        <v>-0.0195339262056656</v>
      </c>
      <c r="N179" s="1">
        <v>-0.142805129167455</v>
      </c>
      <c r="O179" s="1">
        <v>0.101643115630452</v>
      </c>
      <c r="P179" s="1">
        <v>0.0295337918960875</v>
      </c>
      <c r="Q179" s="1">
        <v>0.0109377217150899</v>
      </c>
      <c r="R179" s="1">
        <v>-0.140387410362528</v>
      </c>
      <c r="S179" s="1">
        <v>0.0579938611114078</v>
      </c>
      <c r="T179" s="1">
        <v>-0.114771913237898</v>
      </c>
    </row>
    <row r="180">
      <c r="A180" s="1" t="s">
        <v>21</v>
      </c>
      <c r="B180" s="1">
        <v>0.373106896660296</v>
      </c>
      <c r="D180" s="1">
        <v>0.237309111736806</v>
      </c>
      <c r="E180" s="1">
        <v>0.35084514946922</v>
      </c>
      <c r="F180" s="1">
        <v>0.288356647629369</v>
      </c>
      <c r="G180" s="1">
        <v>-0.0120438681887546</v>
      </c>
      <c r="H180" s="1">
        <v>-0.148208677323073</v>
      </c>
      <c r="I180" s="1">
        <v>-0.294880210249212</v>
      </c>
      <c r="J180" s="1">
        <v>1.0</v>
      </c>
      <c r="K180" s="1">
        <v>0.243784621011515</v>
      </c>
      <c r="L180" s="1">
        <v>0.413437076133772</v>
      </c>
      <c r="M180" s="1">
        <v>0.156637911174207</v>
      </c>
      <c r="N180" s="1">
        <v>0.283448497495083</v>
      </c>
      <c r="O180" s="1">
        <v>-0.247372562228645</v>
      </c>
      <c r="P180" s="1">
        <v>0.0304681421006496</v>
      </c>
      <c r="Q180" s="1">
        <v>0.124177766149896</v>
      </c>
      <c r="R180" s="1">
        <v>-0.179491879555067</v>
      </c>
      <c r="S180" s="1">
        <v>0.256855368909662</v>
      </c>
      <c r="T180" s="1">
        <v>0.220186781333142</v>
      </c>
    </row>
    <row r="181">
      <c r="A181" s="1" t="s">
        <v>22</v>
      </c>
      <c r="B181" s="1">
        <v>0.213122360074661</v>
      </c>
      <c r="D181" s="1">
        <v>-0.0649314258434922</v>
      </c>
      <c r="E181" s="1">
        <v>0.362815241759917</v>
      </c>
      <c r="F181" s="1">
        <v>0.0500438653312916</v>
      </c>
      <c r="G181" s="1">
        <v>-0.0769933151504515</v>
      </c>
      <c r="H181" s="1">
        <v>-0.161326492867362</v>
      </c>
      <c r="I181" s="1">
        <v>0.03000519614028</v>
      </c>
      <c r="J181" s="1">
        <v>0.243784621011515</v>
      </c>
      <c r="K181" s="1">
        <v>1.0</v>
      </c>
      <c r="L181" s="1">
        <v>0.308467122114254</v>
      </c>
      <c r="M181" s="1">
        <v>0.239817918675326</v>
      </c>
      <c r="N181" s="1">
        <v>0.0392350746383859</v>
      </c>
      <c r="O181" s="1">
        <v>0.107561193328936</v>
      </c>
      <c r="P181" s="1">
        <v>-0.0975035179182901</v>
      </c>
      <c r="Q181" s="1">
        <v>0.700648408073649</v>
      </c>
      <c r="R181" s="1">
        <v>0.0494298466664664</v>
      </c>
      <c r="S181" s="1">
        <v>0.382357122873924</v>
      </c>
      <c r="T181" s="1">
        <v>-0.10866685357061</v>
      </c>
    </row>
    <row r="182">
      <c r="A182" s="1" t="s">
        <v>25</v>
      </c>
      <c r="B182" s="1">
        <v>0.441578131541483</v>
      </c>
      <c r="D182" s="1">
        <v>0.0282737943148791</v>
      </c>
      <c r="E182" s="1">
        <v>0.477480211697554</v>
      </c>
      <c r="F182" s="1">
        <v>0.0833496723992225</v>
      </c>
      <c r="G182" s="1">
        <v>-0.0506072078532231</v>
      </c>
      <c r="H182" s="1">
        <v>-0.242858702487288</v>
      </c>
      <c r="I182" s="1">
        <v>-0.0620098236581645</v>
      </c>
      <c r="J182" s="1">
        <v>0.413437076133772</v>
      </c>
      <c r="K182" s="1">
        <v>0.308467122114254</v>
      </c>
      <c r="L182" s="1">
        <v>1.0</v>
      </c>
      <c r="M182" s="1">
        <v>0.341305283143218</v>
      </c>
      <c r="N182" s="1">
        <v>0.0207294928134839</v>
      </c>
      <c r="O182" s="1">
        <v>-0.0877638208449419</v>
      </c>
      <c r="P182" s="1">
        <v>-0.197081093133674</v>
      </c>
      <c r="Q182" s="1">
        <v>0.290102867299723</v>
      </c>
      <c r="R182" s="1">
        <v>0.0496560598720704</v>
      </c>
      <c r="S182" s="1">
        <v>0.334046988563366</v>
      </c>
      <c r="T182" s="1">
        <v>0.0655084504806347</v>
      </c>
    </row>
    <row r="183">
      <c r="A183" s="1" t="s">
        <v>28</v>
      </c>
      <c r="B183" s="1">
        <v>0.252434032694348</v>
      </c>
      <c r="D183" s="1">
        <v>-0.0394111094510914</v>
      </c>
      <c r="E183" s="1">
        <v>0.437347968929325</v>
      </c>
      <c r="F183" s="1">
        <v>0.18569940423215</v>
      </c>
      <c r="G183" s="1">
        <v>-0.0774728909481413</v>
      </c>
      <c r="H183" s="1">
        <v>-0.243094820503892</v>
      </c>
      <c r="I183" s="1">
        <v>-0.0195339262056656</v>
      </c>
      <c r="J183" s="1">
        <v>0.156637911174207</v>
      </c>
      <c r="K183" s="1">
        <v>0.239817918675326</v>
      </c>
      <c r="L183" s="1">
        <v>0.341305283143218</v>
      </c>
      <c r="M183" s="1">
        <v>1.0</v>
      </c>
      <c r="N183" s="1">
        <v>-0.0997106546080732</v>
      </c>
      <c r="O183" s="1">
        <v>0.0625270788806832</v>
      </c>
      <c r="P183" s="1">
        <v>-0.233002182778013</v>
      </c>
      <c r="Q183" s="1">
        <v>0.220087270402068</v>
      </c>
      <c r="R183" s="1">
        <v>-0.112573353365842</v>
      </c>
      <c r="S183" s="1">
        <v>0.350373816542495</v>
      </c>
      <c r="T183" s="1">
        <v>0.0467318563629245</v>
      </c>
    </row>
    <row r="184">
      <c r="A184" s="1" t="s">
        <v>37</v>
      </c>
      <c r="B184" s="1">
        <v>-0.369360903828241</v>
      </c>
      <c r="D184" s="1">
        <v>0.129685589671443</v>
      </c>
      <c r="E184" s="1">
        <v>-0.176270170423293</v>
      </c>
      <c r="F184" s="1">
        <v>-0.110840483961064</v>
      </c>
      <c r="G184" s="1">
        <v>0.143796740516524</v>
      </c>
      <c r="H184" s="1">
        <v>-0.102700160034485</v>
      </c>
      <c r="I184" s="1">
        <v>-0.142805129167455</v>
      </c>
      <c r="J184" s="1">
        <v>0.283448497495083</v>
      </c>
      <c r="K184" s="1">
        <v>0.0392350746383859</v>
      </c>
      <c r="L184" s="1">
        <v>0.0207294928134839</v>
      </c>
      <c r="M184" s="1">
        <v>-0.0997106546080732</v>
      </c>
      <c r="N184" s="1">
        <v>1.0</v>
      </c>
      <c r="O184" s="1">
        <v>-0.512531770225667</v>
      </c>
      <c r="P184" s="1">
        <v>0.552968919268126</v>
      </c>
      <c r="Q184" s="1">
        <v>-0.031131937279281</v>
      </c>
      <c r="R184" s="1">
        <v>0.130233161478838</v>
      </c>
      <c r="S184" s="1">
        <v>-0.260997363388013</v>
      </c>
      <c r="T184" s="1">
        <v>0.137102997825044</v>
      </c>
    </row>
    <row r="185">
      <c r="A185" s="1" t="s">
        <v>38</v>
      </c>
      <c r="B185" s="1">
        <v>0.310662581562469</v>
      </c>
      <c r="D185" s="1">
        <v>-0.433627629749132</v>
      </c>
      <c r="E185" s="1">
        <v>0.258937128936138</v>
      </c>
      <c r="F185" s="1">
        <v>-0.144183389914483</v>
      </c>
      <c r="G185" s="1">
        <v>-0.177420545406395</v>
      </c>
      <c r="H185" s="1">
        <v>0.140537700590836</v>
      </c>
      <c r="I185" s="1">
        <v>0.101643115630452</v>
      </c>
      <c r="J185" s="1">
        <v>-0.247372562228645</v>
      </c>
      <c r="K185" s="1">
        <v>0.107561193328936</v>
      </c>
      <c r="L185" s="1">
        <v>-0.0877638208449419</v>
      </c>
      <c r="M185" s="1">
        <v>0.0625270788806832</v>
      </c>
      <c r="N185" s="1">
        <v>-0.512531770225667</v>
      </c>
      <c r="O185" s="1">
        <v>1.0</v>
      </c>
      <c r="P185" s="1">
        <v>-0.555201599731534</v>
      </c>
      <c r="Q185" s="1">
        <v>0.228631517301093</v>
      </c>
      <c r="R185" s="1">
        <v>-0.044004912107936</v>
      </c>
      <c r="S185" s="1">
        <v>0.0493920327452914</v>
      </c>
      <c r="T185" s="1">
        <v>-0.39808778297587</v>
      </c>
    </row>
    <row r="186">
      <c r="A186" s="1" t="s">
        <v>57</v>
      </c>
      <c r="B186" s="1">
        <v>-0.372570074011808</v>
      </c>
      <c r="D186" s="1">
        <v>0.379781005043613</v>
      </c>
      <c r="E186" s="1">
        <v>-0.55052413773092</v>
      </c>
      <c r="F186" s="1">
        <v>-0.115314816084065</v>
      </c>
      <c r="G186" s="1">
        <v>0.241732098744968</v>
      </c>
      <c r="H186" s="1">
        <v>-0.0369688711191321</v>
      </c>
      <c r="I186" s="1">
        <v>0.0295337918960875</v>
      </c>
      <c r="J186" s="1">
        <v>0.0304681421006496</v>
      </c>
      <c r="K186" s="1">
        <v>-0.0975035179182901</v>
      </c>
      <c r="L186" s="1">
        <v>-0.197081093133674</v>
      </c>
      <c r="M186" s="1">
        <v>-0.233002182778013</v>
      </c>
      <c r="N186" s="1">
        <v>0.552968919268126</v>
      </c>
      <c r="O186" s="1">
        <v>-0.555201599731534</v>
      </c>
      <c r="P186" s="1">
        <v>1.0</v>
      </c>
      <c r="Q186" s="1">
        <v>-0.112523949435538</v>
      </c>
      <c r="R186" s="1">
        <v>0.141421908587551</v>
      </c>
      <c r="S186" s="1">
        <v>-0.482194697552746</v>
      </c>
      <c r="T186" s="1">
        <v>-0.0133639886713838</v>
      </c>
    </row>
    <row r="187">
      <c r="A187" s="1" t="s">
        <v>23</v>
      </c>
      <c r="B187" s="1">
        <v>0.400140333061743</v>
      </c>
      <c r="D187" s="1">
        <v>-0.0246525702981215</v>
      </c>
      <c r="E187" s="1">
        <v>0.307386600637914</v>
      </c>
      <c r="F187" s="1">
        <v>0.0237500795340946</v>
      </c>
      <c r="G187" s="1">
        <v>0.0504807420198802</v>
      </c>
      <c r="H187" s="1">
        <v>-0.114481673550665</v>
      </c>
      <c r="I187" s="1">
        <v>0.0109377217150899</v>
      </c>
      <c r="J187" s="1">
        <v>0.124177766149896</v>
      </c>
      <c r="K187" s="1">
        <v>0.700648408073649</v>
      </c>
      <c r="L187" s="1">
        <v>0.290102867299723</v>
      </c>
      <c r="M187" s="1">
        <v>0.220087270402068</v>
      </c>
      <c r="N187" s="1">
        <v>-0.031131937279281</v>
      </c>
      <c r="O187" s="1">
        <v>0.228631517301093</v>
      </c>
      <c r="P187" s="1">
        <v>-0.112523949435538</v>
      </c>
      <c r="Q187" s="1">
        <v>1.0</v>
      </c>
      <c r="R187" s="1">
        <v>-0.0157357181877462</v>
      </c>
      <c r="S187" s="1">
        <v>0.323846936972129</v>
      </c>
      <c r="T187" s="1">
        <v>-0.329621534104358</v>
      </c>
    </row>
    <row r="188">
      <c r="A188" s="1" t="s">
        <v>67</v>
      </c>
      <c r="B188" s="1">
        <v>-0.193930946554687</v>
      </c>
      <c r="D188" s="1">
        <v>0.144522164426682</v>
      </c>
      <c r="E188" s="1">
        <v>-0.380380799362693</v>
      </c>
      <c r="F188" s="1">
        <v>-0.35371047157126</v>
      </c>
      <c r="G188" s="1">
        <v>0.235405590583404</v>
      </c>
      <c r="H188" s="1">
        <v>0.0411244709373983</v>
      </c>
      <c r="I188" s="1">
        <v>-0.140387410362528</v>
      </c>
      <c r="J188" s="1">
        <v>-0.179491879555067</v>
      </c>
      <c r="K188" s="1">
        <v>0.0494298466664664</v>
      </c>
      <c r="L188" s="1">
        <v>0.0496560598720704</v>
      </c>
      <c r="M188" s="1">
        <v>-0.112573353365842</v>
      </c>
      <c r="N188" s="1">
        <v>0.130233161478838</v>
      </c>
      <c r="O188" s="1">
        <v>-0.044004912107936</v>
      </c>
      <c r="P188" s="1">
        <v>0.141421908587551</v>
      </c>
      <c r="Q188" s="1">
        <v>-0.0157357181877462</v>
      </c>
      <c r="R188" s="1">
        <v>1.0</v>
      </c>
      <c r="S188" s="1">
        <v>-0.30024430319072</v>
      </c>
      <c r="T188" s="1">
        <v>-0.110260004219908</v>
      </c>
    </row>
    <row r="189">
      <c r="A189" s="1" t="s">
        <v>58</v>
      </c>
      <c r="B189" s="1">
        <v>0.517123770076306</v>
      </c>
      <c r="D189" s="1">
        <v>-0.136351742620589</v>
      </c>
      <c r="E189" s="1">
        <v>0.595604556077385</v>
      </c>
      <c r="F189" s="1">
        <v>0.427354632001581</v>
      </c>
      <c r="G189" s="1">
        <v>-0.175905649182493</v>
      </c>
      <c r="H189" s="1">
        <v>-0.0854307798157727</v>
      </c>
      <c r="I189" s="1">
        <v>0.0579938611114078</v>
      </c>
      <c r="J189" s="1">
        <v>0.256855368909662</v>
      </c>
      <c r="K189" s="1">
        <v>0.382357122873924</v>
      </c>
      <c r="L189" s="1">
        <v>0.334046988563366</v>
      </c>
      <c r="M189" s="1">
        <v>0.350373816542495</v>
      </c>
      <c r="N189" s="1">
        <v>-0.260997363388013</v>
      </c>
      <c r="O189" s="1">
        <v>0.0493920327452914</v>
      </c>
      <c r="P189" s="1">
        <v>-0.482194697552746</v>
      </c>
      <c r="Q189" s="1">
        <v>0.323846936972129</v>
      </c>
      <c r="R189" s="1">
        <v>-0.30024430319072</v>
      </c>
      <c r="S189" s="1">
        <v>1.0</v>
      </c>
      <c r="T189" s="1">
        <v>0.0650951046241358</v>
      </c>
    </row>
    <row r="190">
      <c r="A190" s="1" t="s">
        <v>68</v>
      </c>
      <c r="B190" s="1">
        <v>-0.238655331222227</v>
      </c>
      <c r="D190" s="1">
        <v>0.208356942510089</v>
      </c>
      <c r="E190" s="1">
        <v>0.0140129466092792</v>
      </c>
      <c r="F190" s="1">
        <v>0.122887203862615</v>
      </c>
      <c r="G190" s="1">
        <v>0.013919483858172</v>
      </c>
      <c r="H190" s="1">
        <v>-0.203921106649934</v>
      </c>
      <c r="I190" s="1">
        <v>-0.114771913237898</v>
      </c>
      <c r="J190" s="1">
        <v>0.220186781333142</v>
      </c>
      <c r="K190" s="1">
        <v>-0.10866685357061</v>
      </c>
      <c r="L190" s="1">
        <v>0.0655084504806347</v>
      </c>
      <c r="M190" s="1">
        <v>0.0467318563629245</v>
      </c>
      <c r="N190" s="1">
        <v>0.137102997825044</v>
      </c>
      <c r="O190" s="1">
        <v>-0.39808778297587</v>
      </c>
      <c r="P190" s="1">
        <v>-0.0133639886713838</v>
      </c>
      <c r="Q190" s="1">
        <v>-0.329621534104358</v>
      </c>
      <c r="R190" s="1">
        <v>-0.110260004219908</v>
      </c>
      <c r="S190" s="1">
        <v>0.0650951046241358</v>
      </c>
      <c r="T190" s="1">
        <v>1.0</v>
      </c>
    </row>
    <row r="193">
      <c r="A193" s="1" t="s">
        <v>52</v>
      </c>
    </row>
    <row r="194">
      <c r="A194" s="1" t="s">
        <v>1</v>
      </c>
    </row>
    <row r="195">
      <c r="A195" s="1" t="s">
        <v>71</v>
      </c>
    </row>
    <row r="196">
      <c r="A196" s="1" t="s">
        <v>4</v>
      </c>
      <c r="F196" s="1">
        <f>136*3-16</f>
        <v>392</v>
      </c>
    </row>
    <row r="197">
      <c r="A197" s="1" t="s">
        <v>6</v>
      </c>
      <c r="F197" s="1">
        <f>136*2-16</f>
        <v>256</v>
      </c>
    </row>
    <row r="198">
      <c r="A198" s="1" t="s">
        <v>62</v>
      </c>
      <c r="F198" s="1">
        <f>F196/F197</f>
        <v>1.53125</v>
      </c>
    </row>
    <row r="199">
      <c r="A199" s="1" t="s">
        <v>8</v>
      </c>
    </row>
    <row r="201">
      <c r="A201" s="1" t="s">
        <v>9</v>
      </c>
      <c r="B201" s="1" t="s">
        <v>10</v>
      </c>
      <c r="C201" s="1" t="s">
        <v>11</v>
      </c>
      <c r="D201" s="1" t="s">
        <v>12</v>
      </c>
      <c r="E201" s="1" t="s">
        <v>13</v>
      </c>
      <c r="F201" s="1" t="s">
        <v>63</v>
      </c>
      <c r="G201" s="1" t="s">
        <v>64</v>
      </c>
    </row>
    <row r="203">
      <c r="A203" s="1" t="s">
        <v>14</v>
      </c>
      <c r="B203" s="1">
        <v>-0.797602</v>
      </c>
      <c r="C203" s="1">
        <v>0.295736</v>
      </c>
      <c r="D203" s="1">
        <v>-2.697003</v>
      </c>
      <c r="E203" s="1">
        <v>0.008</v>
      </c>
      <c r="F203" s="1">
        <f t="shared" ref="F203:F219" si="3">C203*$F$198</f>
        <v>0.45284575</v>
      </c>
      <c r="G203" s="1">
        <f t="shared" ref="G203:G219" si="4">B203/F203</f>
        <v>-1.761310557</v>
      </c>
      <c r="H203" s="1" t="s">
        <v>66</v>
      </c>
    </row>
    <row r="204">
      <c r="A204" s="1" t="s">
        <v>15</v>
      </c>
      <c r="B204" s="1">
        <v>0.829017</v>
      </c>
      <c r="C204" s="1">
        <v>0.379844</v>
      </c>
      <c r="D204" s="1">
        <v>2.18252</v>
      </c>
      <c r="E204" s="1">
        <v>0.031</v>
      </c>
      <c r="F204" s="1">
        <f t="shared" si="3"/>
        <v>0.581636125</v>
      </c>
      <c r="G204" s="1">
        <f t="shared" si="4"/>
        <v>1.425318966</v>
      </c>
    </row>
    <row r="205">
      <c r="A205" s="1" t="s">
        <v>16</v>
      </c>
      <c r="B205" s="1">
        <v>1.347831</v>
      </c>
      <c r="C205" s="1">
        <v>0.490874</v>
      </c>
      <c r="D205" s="1">
        <v>2.74578</v>
      </c>
      <c r="E205" s="1">
        <v>0.007</v>
      </c>
      <c r="F205" s="1">
        <f t="shared" si="3"/>
        <v>0.7516508125</v>
      </c>
      <c r="G205" s="1">
        <f t="shared" si="4"/>
        <v>1.793161103</v>
      </c>
      <c r="H205" s="1" t="s">
        <v>66</v>
      </c>
    </row>
    <row r="206">
      <c r="A206" s="1" t="s">
        <v>17</v>
      </c>
      <c r="B206" s="1">
        <v>-0.07804</v>
      </c>
      <c r="C206" s="1">
        <v>0.064032</v>
      </c>
      <c r="D206" s="1">
        <v>-1.218773</v>
      </c>
      <c r="E206" s="1">
        <v>0.2253</v>
      </c>
      <c r="F206" s="1">
        <f t="shared" si="3"/>
        <v>0.098049</v>
      </c>
      <c r="G206" s="1">
        <f t="shared" si="4"/>
        <v>-0.7959285663</v>
      </c>
    </row>
    <row r="207">
      <c r="A207" s="1" t="s">
        <v>18</v>
      </c>
      <c r="B207" s="1">
        <v>0.023227</v>
      </c>
      <c r="C207" s="1">
        <v>0.060189</v>
      </c>
      <c r="D207" s="1">
        <v>0.385902</v>
      </c>
      <c r="E207" s="1">
        <v>0.7003</v>
      </c>
      <c r="F207" s="1">
        <f t="shared" si="3"/>
        <v>0.09216440625</v>
      </c>
      <c r="G207" s="1">
        <f t="shared" si="4"/>
        <v>0.2520170307</v>
      </c>
    </row>
    <row r="208">
      <c r="A208" s="1" t="s">
        <v>19</v>
      </c>
      <c r="B208" s="1">
        <v>0.115132</v>
      </c>
      <c r="C208" s="1">
        <v>0.077425</v>
      </c>
      <c r="D208" s="1">
        <v>1.487025</v>
      </c>
      <c r="E208" s="1">
        <v>0.1397</v>
      </c>
      <c r="F208" s="1">
        <f t="shared" si="3"/>
        <v>0.1185570313</v>
      </c>
      <c r="G208" s="1">
        <f t="shared" si="4"/>
        <v>0.9711106864</v>
      </c>
    </row>
    <row r="209">
      <c r="A209" s="1" t="s">
        <v>20</v>
      </c>
      <c r="B209" s="1">
        <v>0.285378</v>
      </c>
      <c r="C209" s="1">
        <v>0.688493</v>
      </c>
      <c r="D209" s="1">
        <v>0.414497</v>
      </c>
      <c r="E209" s="1">
        <v>0.6793</v>
      </c>
      <c r="F209" s="1">
        <f t="shared" si="3"/>
        <v>1.054254906</v>
      </c>
      <c r="G209" s="1">
        <f t="shared" si="4"/>
        <v>0.2706916499</v>
      </c>
    </row>
    <row r="210">
      <c r="A210" s="1" t="s">
        <v>21</v>
      </c>
      <c r="B210" s="1">
        <v>1.11E-4</v>
      </c>
      <c r="C210" s="2">
        <v>3.18E-5</v>
      </c>
      <c r="D210" s="1">
        <v>3.490801</v>
      </c>
      <c r="E210" s="1">
        <v>7.0E-4</v>
      </c>
      <c r="F210" s="1">
        <f t="shared" si="3"/>
        <v>0.00004869375</v>
      </c>
      <c r="G210" s="1">
        <f t="shared" si="4"/>
        <v>2.279553331</v>
      </c>
      <c r="H210" s="1" t="s">
        <v>65</v>
      </c>
    </row>
    <row r="211">
      <c r="A211" s="1" t="s">
        <v>25</v>
      </c>
      <c r="B211" s="1">
        <v>0.544697</v>
      </c>
      <c r="C211" s="1">
        <v>0.320218</v>
      </c>
      <c r="D211" s="1">
        <v>1.701017</v>
      </c>
      <c r="E211" s="1">
        <v>0.0916</v>
      </c>
      <c r="F211" s="1">
        <f t="shared" si="3"/>
        <v>0.4903338125</v>
      </c>
      <c r="G211" s="1">
        <f t="shared" si="4"/>
        <v>1.110869751</v>
      </c>
    </row>
    <row r="212">
      <c r="A212" s="1" t="s">
        <v>28</v>
      </c>
      <c r="B212" s="1">
        <v>-0.0382</v>
      </c>
      <c r="C212" s="1">
        <v>0.040438</v>
      </c>
      <c r="D212" s="1">
        <v>-0.94467</v>
      </c>
      <c r="E212" s="1">
        <v>0.3467</v>
      </c>
      <c r="F212" s="1">
        <f t="shared" si="3"/>
        <v>0.0619206875</v>
      </c>
      <c r="G212" s="1">
        <f t="shared" si="4"/>
        <v>-0.6169182149</v>
      </c>
    </row>
    <row r="213">
      <c r="A213" s="1" t="s">
        <v>38</v>
      </c>
      <c r="B213" s="1">
        <v>0.040075</v>
      </c>
      <c r="C213" s="1">
        <v>0.023257</v>
      </c>
      <c r="D213" s="1">
        <v>1.723167</v>
      </c>
      <c r="E213" s="1">
        <v>0.0875</v>
      </c>
      <c r="F213" s="1">
        <f t="shared" si="3"/>
        <v>0.03561228125</v>
      </c>
      <c r="G213" s="1">
        <f t="shared" si="4"/>
        <v>1.125314038</v>
      </c>
    </row>
    <row r="214">
      <c r="A214" s="1" t="s">
        <v>23</v>
      </c>
      <c r="B214" s="2">
        <v>2.12E-7</v>
      </c>
      <c r="C214" s="2">
        <v>7.36E-8</v>
      </c>
      <c r="D214" s="1">
        <v>2.872797</v>
      </c>
      <c r="E214" s="1">
        <v>0.0048</v>
      </c>
      <c r="F214" s="1">
        <f t="shared" si="3"/>
        <v>0.0000001127</v>
      </c>
      <c r="G214" s="1">
        <f t="shared" si="4"/>
        <v>1.881100266</v>
      </c>
    </row>
    <row r="215">
      <c r="A215" s="1" t="s">
        <v>67</v>
      </c>
      <c r="B215" s="1">
        <v>0.325419</v>
      </c>
      <c r="C215" s="1">
        <v>0.528492</v>
      </c>
      <c r="D215" s="1">
        <v>0.61575</v>
      </c>
      <c r="E215" s="1">
        <v>0.5392</v>
      </c>
      <c r="F215" s="1">
        <f t="shared" si="3"/>
        <v>0.809253375</v>
      </c>
      <c r="G215" s="1">
        <f t="shared" si="4"/>
        <v>0.402122512</v>
      </c>
    </row>
    <row r="216">
      <c r="A216" s="1" t="s">
        <v>58</v>
      </c>
      <c r="B216" s="1">
        <v>1.017661</v>
      </c>
      <c r="C216" s="1">
        <v>0.350084</v>
      </c>
      <c r="D216" s="1">
        <v>2.906908</v>
      </c>
      <c r="E216" s="1">
        <v>0.0044</v>
      </c>
      <c r="F216" s="1">
        <f t="shared" si="3"/>
        <v>0.536066125</v>
      </c>
      <c r="G216" s="1">
        <f t="shared" si="4"/>
        <v>1.898387069</v>
      </c>
      <c r="H216" s="1" t="s">
        <v>66</v>
      </c>
    </row>
    <row r="217">
      <c r="A217" s="1" t="s">
        <v>68</v>
      </c>
      <c r="B217" s="1">
        <v>-4.483859</v>
      </c>
      <c r="C217" s="1">
        <v>1.354642</v>
      </c>
      <c r="D217" s="1">
        <v>-3.309995</v>
      </c>
      <c r="E217" s="1">
        <v>0.0012</v>
      </c>
      <c r="F217" s="1">
        <f t="shared" si="3"/>
        <v>2.074295563</v>
      </c>
      <c r="G217" s="1">
        <f t="shared" si="4"/>
        <v>-2.161629751</v>
      </c>
      <c r="H217" s="1" t="s">
        <v>65</v>
      </c>
    </row>
    <row r="218">
      <c r="A218" s="1" t="s">
        <v>22</v>
      </c>
      <c r="B218" s="2">
        <v>-1.06E-10</v>
      </c>
      <c r="C218" s="2">
        <v>2.87E-11</v>
      </c>
      <c r="D218" s="1">
        <v>-3.680577</v>
      </c>
      <c r="E218" s="1">
        <v>4.0E-4</v>
      </c>
      <c r="F218" s="1">
        <f t="shared" si="3"/>
        <v>0</v>
      </c>
      <c r="G218" s="1">
        <f t="shared" si="4"/>
        <v>-2.412003129</v>
      </c>
      <c r="H218" s="1" t="s">
        <v>65</v>
      </c>
    </row>
    <row r="219">
      <c r="A219" s="1" t="s">
        <v>37</v>
      </c>
      <c r="B219" s="1">
        <v>-1.626108</v>
      </c>
      <c r="C219" s="1">
        <v>0.469553</v>
      </c>
      <c r="D219" s="1">
        <v>-3.463094</v>
      </c>
      <c r="E219" s="1">
        <v>7.0E-4</v>
      </c>
      <c r="F219" s="1">
        <f t="shared" si="3"/>
        <v>0.7190030313</v>
      </c>
      <c r="G219" s="1">
        <f t="shared" si="4"/>
        <v>-2.261614944</v>
      </c>
      <c r="H219" s="1" t="s">
        <v>65</v>
      </c>
    </row>
    <row r="221">
      <c r="A221" s="1" t="s">
        <v>39</v>
      </c>
      <c r="B221" s="1">
        <v>0.678381</v>
      </c>
      <c r="C221" s="1" t="s">
        <v>40</v>
      </c>
      <c r="E221" s="1">
        <v>0.046013</v>
      </c>
    </row>
    <row r="222">
      <c r="A222" s="1" t="s">
        <v>41</v>
      </c>
      <c r="B222" s="1">
        <v>0.635138</v>
      </c>
      <c r="C222" s="1" t="s">
        <v>42</v>
      </c>
      <c r="E222" s="1">
        <v>1.515016</v>
      </c>
    </row>
    <row r="223">
      <c r="A223" s="1" t="s">
        <v>43</v>
      </c>
      <c r="B223" s="1">
        <v>0.915128</v>
      </c>
      <c r="C223" s="1" t="s">
        <v>44</v>
      </c>
      <c r="E223" s="1">
        <v>2.776963</v>
      </c>
    </row>
    <row r="224">
      <c r="A224" s="1" t="s">
        <v>45</v>
      </c>
      <c r="B224" s="1">
        <v>99.65761</v>
      </c>
      <c r="C224" s="1" t="s">
        <v>46</v>
      </c>
      <c r="E224" s="1">
        <v>3.141044</v>
      </c>
    </row>
    <row r="225">
      <c r="A225" s="1" t="s">
        <v>47</v>
      </c>
      <c r="B225" s="1">
        <v>-171.8335</v>
      </c>
      <c r="C225" s="1" t="s">
        <v>48</v>
      </c>
      <c r="E225" s="1">
        <v>2.924916</v>
      </c>
    </row>
    <row r="226">
      <c r="A226" s="1" t="s">
        <v>49</v>
      </c>
      <c r="B226" s="1">
        <v>15.68766</v>
      </c>
      <c r="C226" s="1" t="s">
        <v>50</v>
      </c>
      <c r="E226" s="1">
        <v>2.032355</v>
      </c>
    </row>
    <row r="227">
      <c r="A227" s="1" t="s">
        <v>51</v>
      </c>
      <c r="B227" s="1">
        <v>0.0</v>
      </c>
    </row>
    <row r="231">
      <c r="B231" s="1" t="s">
        <v>70</v>
      </c>
      <c r="C231" s="1" t="s">
        <v>14</v>
      </c>
      <c r="D231" s="1" t="s">
        <v>15</v>
      </c>
      <c r="E231" s="1" t="s">
        <v>16</v>
      </c>
      <c r="F231" s="1" t="s">
        <v>17</v>
      </c>
      <c r="G231" s="1" t="s">
        <v>18</v>
      </c>
      <c r="H231" s="1" t="s">
        <v>19</v>
      </c>
      <c r="I231" s="1" t="s">
        <v>20</v>
      </c>
      <c r="J231" s="1" t="s">
        <v>21</v>
      </c>
      <c r="K231" s="1" t="s">
        <v>25</v>
      </c>
      <c r="L231" s="1" t="s">
        <v>28</v>
      </c>
      <c r="M231" s="1" t="s">
        <v>38</v>
      </c>
      <c r="N231" s="1" t="s">
        <v>23</v>
      </c>
      <c r="O231" s="1" t="s">
        <v>67</v>
      </c>
      <c r="P231" s="1" t="s">
        <v>58</v>
      </c>
      <c r="Q231" s="1" t="s">
        <v>68</v>
      </c>
      <c r="R231" s="1" t="s">
        <v>22</v>
      </c>
      <c r="S231" s="1" t="s">
        <v>37</v>
      </c>
    </row>
    <row r="232">
      <c r="A232" s="1" t="s">
        <v>70</v>
      </c>
      <c r="B232" s="1">
        <v>1.0</v>
      </c>
      <c r="D232" s="1">
        <v>-0.0661889129787449</v>
      </c>
      <c r="E232" s="1">
        <v>0.525756671008793</v>
      </c>
      <c r="F232" s="1">
        <v>0.198862490626587</v>
      </c>
      <c r="G232" s="1">
        <v>-0.0771888792636215</v>
      </c>
      <c r="H232" s="1">
        <v>0.0262070603382826</v>
      </c>
      <c r="I232" s="1">
        <v>-0.019106354717303</v>
      </c>
      <c r="J232" s="1">
        <v>0.373106896660296</v>
      </c>
      <c r="K232" s="1">
        <v>0.441578131541483</v>
      </c>
      <c r="L232" s="1">
        <v>0.252434032694348</v>
      </c>
      <c r="M232" s="1">
        <v>0.310662581562469</v>
      </c>
      <c r="N232" s="1">
        <v>0.400140333061743</v>
      </c>
      <c r="O232" s="1">
        <v>-0.193930946554687</v>
      </c>
      <c r="P232" s="1">
        <v>0.517123770076307</v>
      </c>
      <c r="Q232" s="1">
        <v>-0.238655331222227</v>
      </c>
      <c r="R232" s="1">
        <v>0.213122360074661</v>
      </c>
      <c r="S232" s="1">
        <v>-0.369360903828241</v>
      </c>
    </row>
    <row r="233">
      <c r="A233" s="1" t="s">
        <v>14</v>
      </c>
    </row>
    <row r="234">
      <c r="A234" s="1" t="s">
        <v>15</v>
      </c>
      <c r="B234" s="1">
        <v>-0.0661889129787449</v>
      </c>
      <c r="D234" s="1">
        <v>1.0</v>
      </c>
      <c r="E234" s="1">
        <v>-0.599926167476493</v>
      </c>
      <c r="F234" s="1">
        <v>0.224995115075123</v>
      </c>
      <c r="G234" s="1">
        <v>0.402269002441317</v>
      </c>
      <c r="H234" s="1">
        <v>0.103650153394852</v>
      </c>
      <c r="I234" s="1">
        <v>-0.0708724668675458</v>
      </c>
      <c r="J234" s="1">
        <v>0.237309111736806</v>
      </c>
      <c r="K234" s="1">
        <v>0.0282737943148791</v>
      </c>
      <c r="L234" s="1">
        <v>-0.0394111094510915</v>
      </c>
      <c r="M234" s="1">
        <v>-0.433627629749132</v>
      </c>
      <c r="N234" s="1">
        <v>-0.0246525702981215</v>
      </c>
      <c r="O234" s="1">
        <v>0.144522164426682</v>
      </c>
      <c r="P234" s="1">
        <v>-0.136351742620589</v>
      </c>
      <c r="Q234" s="1">
        <v>0.208356942510089</v>
      </c>
      <c r="R234" s="1">
        <v>-0.0649314258434922</v>
      </c>
      <c r="S234" s="1">
        <v>0.129685589671443</v>
      </c>
    </row>
    <row r="235">
      <c r="A235" s="1" t="s">
        <v>16</v>
      </c>
      <c r="B235" s="1">
        <v>0.525756671008793</v>
      </c>
      <c r="D235" s="1">
        <v>-0.599926167476493</v>
      </c>
      <c r="E235" s="1">
        <v>1.0</v>
      </c>
      <c r="F235" s="1">
        <v>0.205984533883531</v>
      </c>
      <c r="G235" s="1">
        <v>-0.391775388439364</v>
      </c>
      <c r="H235" s="1">
        <v>-0.302127331203625</v>
      </c>
      <c r="I235" s="1">
        <v>-0.0161786432261234</v>
      </c>
      <c r="J235" s="1">
        <v>0.35084514946922</v>
      </c>
      <c r="K235" s="1">
        <v>0.477480211697554</v>
      </c>
      <c r="L235" s="1">
        <v>0.437347968929325</v>
      </c>
      <c r="M235" s="1">
        <v>0.258937128936138</v>
      </c>
      <c r="N235" s="1">
        <v>0.307386600637914</v>
      </c>
      <c r="O235" s="1">
        <v>-0.380380799362693</v>
      </c>
      <c r="P235" s="1">
        <v>0.595604556077385</v>
      </c>
      <c r="Q235" s="1">
        <v>0.0140129466092792</v>
      </c>
      <c r="R235" s="1">
        <v>0.362815241759917</v>
      </c>
      <c r="S235" s="1">
        <v>-0.176270170423293</v>
      </c>
    </row>
    <row r="236">
      <c r="A236" s="1" t="s">
        <v>17</v>
      </c>
      <c r="B236" s="1">
        <v>0.198862490626587</v>
      </c>
      <c r="D236" s="1">
        <v>0.224995115075123</v>
      </c>
      <c r="E236" s="1">
        <v>0.205984533883531</v>
      </c>
      <c r="F236" s="1">
        <v>1.0</v>
      </c>
      <c r="G236" s="1">
        <v>-0.123022366211613</v>
      </c>
      <c r="H236" s="1">
        <v>-0.0787698423926843</v>
      </c>
      <c r="I236" s="1">
        <v>-0.0376678602951958</v>
      </c>
      <c r="J236" s="1">
        <v>0.288356647629369</v>
      </c>
      <c r="K236" s="1">
        <v>0.0833496723992225</v>
      </c>
      <c r="L236" s="1">
        <v>0.18569940423215</v>
      </c>
      <c r="M236" s="1">
        <v>-0.144183389914483</v>
      </c>
      <c r="N236" s="1">
        <v>0.0237500795340946</v>
      </c>
      <c r="O236" s="1">
        <v>-0.35371047157126</v>
      </c>
      <c r="P236" s="1">
        <v>0.427354632001581</v>
      </c>
      <c r="Q236" s="1">
        <v>0.122887203862615</v>
      </c>
      <c r="R236" s="1">
        <v>0.0500438653312916</v>
      </c>
      <c r="S236" s="1">
        <v>-0.110840483961064</v>
      </c>
    </row>
    <row r="237">
      <c r="A237" s="1" t="s">
        <v>18</v>
      </c>
      <c r="B237" s="1">
        <v>-0.0771888792636215</v>
      </c>
      <c r="D237" s="1">
        <v>0.402269002441317</v>
      </c>
      <c r="E237" s="1">
        <v>-0.391775388439364</v>
      </c>
      <c r="F237" s="1">
        <v>-0.123022366211613</v>
      </c>
      <c r="G237" s="1">
        <v>1.0</v>
      </c>
      <c r="H237" s="1">
        <v>0.201720893862279</v>
      </c>
      <c r="I237" s="1">
        <v>-0.10846969010359</v>
      </c>
      <c r="J237" s="1">
        <v>-0.0120438681887546</v>
      </c>
      <c r="K237" s="1">
        <v>-0.0506072078532231</v>
      </c>
      <c r="L237" s="1">
        <v>-0.0774728909481414</v>
      </c>
      <c r="M237" s="1">
        <v>-0.177420545406395</v>
      </c>
      <c r="N237" s="1">
        <v>0.0504807420198803</v>
      </c>
      <c r="O237" s="1">
        <v>0.235405590583404</v>
      </c>
      <c r="P237" s="1">
        <v>-0.175905649182493</v>
      </c>
      <c r="Q237" s="1">
        <v>0.013919483858172</v>
      </c>
      <c r="R237" s="1">
        <v>-0.0769933151504515</v>
      </c>
      <c r="S237" s="1">
        <v>0.143796740516524</v>
      </c>
    </row>
    <row r="238">
      <c r="A238" s="1" t="s">
        <v>19</v>
      </c>
      <c r="B238" s="1">
        <v>0.0262070603382826</v>
      </c>
      <c r="D238" s="1">
        <v>0.103650153394852</v>
      </c>
      <c r="E238" s="1">
        <v>-0.302127331203625</v>
      </c>
      <c r="F238" s="1">
        <v>-0.0787698423926843</v>
      </c>
      <c r="G238" s="1">
        <v>0.201720893862279</v>
      </c>
      <c r="H238" s="1">
        <v>1.0</v>
      </c>
      <c r="I238" s="1">
        <v>0.0273828409183837</v>
      </c>
      <c r="J238" s="1">
        <v>-0.148208677323073</v>
      </c>
      <c r="K238" s="1">
        <v>-0.242858702487288</v>
      </c>
      <c r="L238" s="1">
        <v>-0.243094820503892</v>
      </c>
      <c r="M238" s="1">
        <v>0.140537700590836</v>
      </c>
      <c r="N238" s="1">
        <v>-0.114481673550665</v>
      </c>
      <c r="O238" s="1">
        <v>0.0411244709373983</v>
      </c>
      <c r="P238" s="1">
        <v>-0.0854307798157726</v>
      </c>
      <c r="Q238" s="1">
        <v>-0.203921106649934</v>
      </c>
      <c r="R238" s="1">
        <v>-0.161326492867363</v>
      </c>
      <c r="S238" s="1">
        <v>-0.102700160034485</v>
      </c>
    </row>
    <row r="239">
      <c r="A239" s="1" t="s">
        <v>20</v>
      </c>
      <c r="B239" s="1">
        <v>-0.019106354717303</v>
      </c>
      <c r="D239" s="1">
        <v>-0.0708724668675458</v>
      </c>
      <c r="E239" s="1">
        <v>-0.0161786432261234</v>
      </c>
      <c r="F239" s="1">
        <v>-0.0376678602951958</v>
      </c>
      <c r="G239" s="1">
        <v>-0.10846969010359</v>
      </c>
      <c r="H239" s="1">
        <v>0.0273828409183837</v>
      </c>
      <c r="I239" s="1">
        <v>1.0</v>
      </c>
      <c r="J239" s="1">
        <v>-0.294880210249212</v>
      </c>
      <c r="K239" s="1">
        <v>-0.0620098236581645</v>
      </c>
      <c r="L239" s="1">
        <v>-0.0195339262056656</v>
      </c>
      <c r="M239" s="1">
        <v>0.101643115630452</v>
      </c>
      <c r="N239" s="1">
        <v>0.0109377217150899</v>
      </c>
      <c r="O239" s="1">
        <v>-0.140387410362529</v>
      </c>
      <c r="P239" s="1">
        <v>0.0579938611114078</v>
      </c>
      <c r="Q239" s="1">
        <v>-0.114771913237898</v>
      </c>
      <c r="R239" s="1">
        <v>0.03000519614028</v>
      </c>
      <c r="S239" s="1">
        <v>-0.142805129167455</v>
      </c>
    </row>
    <row r="240">
      <c r="A240" s="1" t="s">
        <v>21</v>
      </c>
      <c r="B240" s="1">
        <v>0.373106896660296</v>
      </c>
      <c r="D240" s="1">
        <v>0.237309111736806</v>
      </c>
      <c r="E240" s="1">
        <v>0.35084514946922</v>
      </c>
      <c r="F240" s="1">
        <v>0.288356647629369</v>
      </c>
      <c r="G240" s="1">
        <v>-0.0120438681887546</v>
      </c>
      <c r="H240" s="1">
        <v>-0.148208677323073</v>
      </c>
      <c r="I240" s="1">
        <v>-0.294880210249212</v>
      </c>
      <c r="J240" s="1">
        <v>1.0</v>
      </c>
      <c r="K240" s="1">
        <v>0.413437076133772</v>
      </c>
      <c r="L240" s="1">
        <v>0.156637911174207</v>
      </c>
      <c r="M240" s="1">
        <v>-0.247372562228645</v>
      </c>
      <c r="N240" s="1">
        <v>0.124177766149896</v>
      </c>
      <c r="O240" s="1">
        <v>-0.179491879555067</v>
      </c>
      <c r="P240" s="1">
        <v>0.256855368909662</v>
      </c>
      <c r="Q240" s="1">
        <v>0.220186781333142</v>
      </c>
      <c r="R240" s="1">
        <v>0.243784621011515</v>
      </c>
      <c r="S240" s="1">
        <v>0.283448497495083</v>
      </c>
    </row>
    <row r="241">
      <c r="A241" s="1" t="s">
        <v>25</v>
      </c>
      <c r="B241" s="1">
        <v>0.441578131541483</v>
      </c>
      <c r="D241" s="1">
        <v>0.0282737943148791</v>
      </c>
      <c r="E241" s="1">
        <v>0.477480211697554</v>
      </c>
      <c r="F241" s="1">
        <v>0.0833496723992225</v>
      </c>
      <c r="G241" s="1">
        <v>-0.0506072078532231</v>
      </c>
      <c r="H241" s="1">
        <v>-0.242858702487288</v>
      </c>
      <c r="I241" s="1">
        <v>-0.0620098236581645</v>
      </c>
      <c r="J241" s="1">
        <v>0.413437076133772</v>
      </c>
      <c r="K241" s="1">
        <v>1.0</v>
      </c>
      <c r="L241" s="1">
        <v>0.341305283143218</v>
      </c>
      <c r="M241" s="1">
        <v>-0.0877638208449419</v>
      </c>
      <c r="N241" s="1">
        <v>0.290102867299723</v>
      </c>
      <c r="O241" s="1">
        <v>0.0496560598720704</v>
      </c>
      <c r="P241" s="1">
        <v>0.334046988563366</v>
      </c>
      <c r="Q241" s="1">
        <v>0.0655084504806347</v>
      </c>
      <c r="R241" s="1">
        <v>0.308467122114254</v>
      </c>
      <c r="S241" s="1">
        <v>0.020729492813484</v>
      </c>
    </row>
    <row r="242">
      <c r="A242" s="1" t="s">
        <v>28</v>
      </c>
      <c r="B242" s="1">
        <v>0.252434032694348</v>
      </c>
      <c r="D242" s="1">
        <v>-0.0394111094510915</v>
      </c>
      <c r="E242" s="1">
        <v>0.437347968929325</v>
      </c>
      <c r="F242" s="1">
        <v>0.18569940423215</v>
      </c>
      <c r="G242" s="1">
        <v>-0.0774728909481414</v>
      </c>
      <c r="H242" s="1">
        <v>-0.243094820503892</v>
      </c>
      <c r="I242" s="1">
        <v>-0.0195339262056656</v>
      </c>
      <c r="J242" s="1">
        <v>0.156637911174207</v>
      </c>
      <c r="K242" s="1">
        <v>0.341305283143218</v>
      </c>
      <c r="L242" s="1">
        <v>1.0</v>
      </c>
      <c r="M242" s="1">
        <v>0.0625270788806832</v>
      </c>
      <c r="N242" s="1">
        <v>0.220087270402068</v>
      </c>
      <c r="O242" s="1">
        <v>-0.112573353365842</v>
      </c>
      <c r="P242" s="1">
        <v>0.350373816542494</v>
      </c>
      <c r="Q242" s="1">
        <v>0.0467318563629246</v>
      </c>
      <c r="R242" s="1">
        <v>0.239817918675326</v>
      </c>
      <c r="S242" s="1">
        <v>-0.0997106546080732</v>
      </c>
    </row>
    <row r="243">
      <c r="A243" s="1" t="s">
        <v>38</v>
      </c>
      <c r="B243" s="1">
        <v>0.310662581562469</v>
      </c>
      <c r="D243" s="1">
        <v>-0.433627629749132</v>
      </c>
      <c r="E243" s="1">
        <v>0.258937128936138</v>
      </c>
      <c r="F243" s="1">
        <v>-0.144183389914483</v>
      </c>
      <c r="G243" s="1">
        <v>-0.177420545406395</v>
      </c>
      <c r="H243" s="1">
        <v>0.140537700590836</v>
      </c>
      <c r="I243" s="1">
        <v>0.101643115630452</v>
      </c>
      <c r="J243" s="1">
        <v>-0.247372562228645</v>
      </c>
      <c r="K243" s="1">
        <v>-0.0877638208449419</v>
      </c>
      <c r="L243" s="1">
        <v>0.0625270788806832</v>
      </c>
      <c r="M243" s="1">
        <v>1.0</v>
      </c>
      <c r="N243" s="1">
        <v>0.228631517301093</v>
      </c>
      <c r="O243" s="1">
        <v>-0.044004912107936</v>
      </c>
      <c r="P243" s="1">
        <v>0.0493920327452914</v>
      </c>
      <c r="Q243" s="1">
        <v>-0.39808778297587</v>
      </c>
      <c r="R243" s="1">
        <v>0.107561193328936</v>
      </c>
      <c r="S243" s="1">
        <v>-0.512531770225667</v>
      </c>
    </row>
    <row r="244">
      <c r="A244" s="1" t="s">
        <v>23</v>
      </c>
      <c r="B244" s="1">
        <v>0.400140333061743</v>
      </c>
      <c r="D244" s="1">
        <v>-0.0246525702981215</v>
      </c>
      <c r="E244" s="1">
        <v>0.307386600637914</v>
      </c>
      <c r="F244" s="1">
        <v>0.0237500795340946</v>
      </c>
      <c r="G244" s="1">
        <v>0.0504807420198803</v>
      </c>
      <c r="H244" s="1">
        <v>-0.114481673550665</v>
      </c>
      <c r="I244" s="1">
        <v>0.0109377217150899</v>
      </c>
      <c r="J244" s="1">
        <v>0.124177766149896</v>
      </c>
      <c r="K244" s="1">
        <v>0.290102867299723</v>
      </c>
      <c r="L244" s="1">
        <v>0.220087270402068</v>
      </c>
      <c r="M244" s="1">
        <v>0.228631517301093</v>
      </c>
      <c r="N244" s="1">
        <v>1.0</v>
      </c>
      <c r="O244" s="1">
        <v>-0.0157357181877462</v>
      </c>
      <c r="P244" s="1">
        <v>0.323846936972129</v>
      </c>
      <c r="Q244" s="1">
        <v>-0.329621534104358</v>
      </c>
      <c r="R244" s="1">
        <v>0.700648408073649</v>
      </c>
      <c r="S244" s="1">
        <v>-0.031131937279281</v>
      </c>
    </row>
    <row r="245">
      <c r="A245" s="1" t="s">
        <v>67</v>
      </c>
      <c r="B245" s="1">
        <v>-0.193930946554687</v>
      </c>
      <c r="D245" s="1">
        <v>0.144522164426682</v>
      </c>
      <c r="E245" s="1">
        <v>-0.380380799362693</v>
      </c>
      <c r="F245" s="1">
        <v>-0.35371047157126</v>
      </c>
      <c r="G245" s="1">
        <v>0.235405590583404</v>
      </c>
      <c r="H245" s="1">
        <v>0.0411244709373983</v>
      </c>
      <c r="I245" s="1">
        <v>-0.140387410362529</v>
      </c>
      <c r="J245" s="1">
        <v>-0.179491879555067</v>
      </c>
      <c r="K245" s="1">
        <v>0.0496560598720704</v>
      </c>
      <c r="L245" s="1">
        <v>-0.112573353365842</v>
      </c>
      <c r="M245" s="1">
        <v>-0.044004912107936</v>
      </c>
      <c r="N245" s="1">
        <v>-0.0157357181877462</v>
      </c>
      <c r="O245" s="1">
        <v>1.0</v>
      </c>
      <c r="P245" s="1">
        <v>-0.300244303190719</v>
      </c>
      <c r="Q245" s="1">
        <v>-0.110260004219908</v>
      </c>
      <c r="R245" s="1">
        <v>0.0494298466664664</v>
      </c>
      <c r="S245" s="1">
        <v>0.130233161478838</v>
      </c>
    </row>
    <row r="246">
      <c r="A246" s="1" t="s">
        <v>58</v>
      </c>
      <c r="B246" s="1">
        <v>0.517123770076307</v>
      </c>
      <c r="D246" s="1">
        <v>-0.136351742620589</v>
      </c>
      <c r="E246" s="1">
        <v>0.595604556077385</v>
      </c>
      <c r="F246" s="1">
        <v>0.427354632001581</v>
      </c>
      <c r="G246" s="1">
        <v>-0.175905649182493</v>
      </c>
      <c r="H246" s="1">
        <v>-0.0854307798157726</v>
      </c>
      <c r="I246" s="1">
        <v>0.0579938611114078</v>
      </c>
      <c r="J246" s="1">
        <v>0.256855368909662</v>
      </c>
      <c r="K246" s="1">
        <v>0.334046988563366</v>
      </c>
      <c r="L246" s="1">
        <v>0.350373816542494</v>
      </c>
      <c r="M246" s="1">
        <v>0.0493920327452914</v>
      </c>
      <c r="N246" s="1">
        <v>0.323846936972129</v>
      </c>
      <c r="O246" s="1">
        <v>-0.300244303190719</v>
      </c>
      <c r="P246" s="1">
        <v>1.0</v>
      </c>
      <c r="Q246" s="1">
        <v>0.0650951046241358</v>
      </c>
      <c r="R246" s="1">
        <v>0.382357122873924</v>
      </c>
      <c r="S246" s="1">
        <v>-0.260997363388013</v>
      </c>
    </row>
    <row r="247">
      <c r="A247" s="1" t="s">
        <v>68</v>
      </c>
      <c r="B247" s="1">
        <v>-0.238655331222227</v>
      </c>
      <c r="D247" s="1">
        <v>0.208356942510089</v>
      </c>
      <c r="E247" s="1">
        <v>0.0140129466092792</v>
      </c>
      <c r="F247" s="1">
        <v>0.122887203862615</v>
      </c>
      <c r="G247" s="1">
        <v>0.013919483858172</v>
      </c>
      <c r="H247" s="1">
        <v>-0.203921106649934</v>
      </c>
      <c r="I247" s="1">
        <v>-0.114771913237898</v>
      </c>
      <c r="J247" s="1">
        <v>0.220186781333142</v>
      </c>
      <c r="K247" s="1">
        <v>0.0655084504806347</v>
      </c>
      <c r="L247" s="1">
        <v>0.0467318563629246</v>
      </c>
      <c r="M247" s="1">
        <v>-0.39808778297587</v>
      </c>
      <c r="N247" s="1">
        <v>-0.329621534104358</v>
      </c>
      <c r="O247" s="1">
        <v>-0.110260004219908</v>
      </c>
      <c r="P247" s="1">
        <v>0.0650951046241358</v>
      </c>
      <c r="Q247" s="1">
        <v>1.0</v>
      </c>
      <c r="R247" s="1">
        <v>-0.10866685357061</v>
      </c>
      <c r="S247" s="1">
        <v>0.137102997825044</v>
      </c>
    </row>
    <row r="248">
      <c r="A248" s="1" t="s">
        <v>22</v>
      </c>
      <c r="B248" s="1">
        <v>0.213122360074661</v>
      </c>
      <c r="D248" s="1">
        <v>-0.0649314258434922</v>
      </c>
      <c r="E248" s="1">
        <v>0.362815241759917</v>
      </c>
      <c r="F248" s="1">
        <v>0.0500438653312916</v>
      </c>
      <c r="G248" s="1">
        <v>-0.0769933151504515</v>
      </c>
      <c r="H248" s="1">
        <v>-0.161326492867363</v>
      </c>
      <c r="I248" s="1">
        <v>0.03000519614028</v>
      </c>
      <c r="J248" s="1">
        <v>0.243784621011515</v>
      </c>
      <c r="K248" s="1">
        <v>0.308467122114254</v>
      </c>
      <c r="L248" s="1">
        <v>0.239817918675326</v>
      </c>
      <c r="M248" s="1">
        <v>0.107561193328936</v>
      </c>
      <c r="N248" s="1">
        <v>0.700648408073649</v>
      </c>
      <c r="O248" s="1">
        <v>0.0494298466664664</v>
      </c>
      <c r="P248" s="1">
        <v>0.382357122873924</v>
      </c>
      <c r="Q248" s="1">
        <v>-0.10866685357061</v>
      </c>
      <c r="R248" s="1">
        <v>1.0</v>
      </c>
      <c r="S248" s="1">
        <v>0.0392350746383859</v>
      </c>
    </row>
    <row r="249">
      <c r="A249" s="1" t="s">
        <v>37</v>
      </c>
      <c r="B249" s="1">
        <v>-0.369360903828241</v>
      </c>
      <c r="D249" s="1">
        <v>0.129685589671443</v>
      </c>
      <c r="E249" s="1">
        <v>-0.176270170423293</v>
      </c>
      <c r="F249" s="1">
        <v>-0.110840483961064</v>
      </c>
      <c r="G249" s="1">
        <v>0.143796740516524</v>
      </c>
      <c r="H249" s="1">
        <v>-0.102700160034485</v>
      </c>
      <c r="I249" s="1">
        <v>-0.142805129167455</v>
      </c>
      <c r="J249" s="1">
        <v>0.283448497495083</v>
      </c>
      <c r="K249" s="1">
        <v>0.020729492813484</v>
      </c>
      <c r="L249" s="1">
        <v>-0.0997106546080732</v>
      </c>
      <c r="M249" s="1">
        <v>-0.512531770225667</v>
      </c>
      <c r="N249" s="1">
        <v>-0.031131937279281</v>
      </c>
      <c r="O249" s="1">
        <v>0.130233161478838</v>
      </c>
      <c r="P249" s="1">
        <v>-0.260997363388013</v>
      </c>
      <c r="Q249" s="1">
        <v>0.137102997825044</v>
      </c>
      <c r="R249" s="1">
        <v>0.0392350746383859</v>
      </c>
      <c r="S249" s="1">
        <v>1.0</v>
      </c>
    </row>
    <row r="251">
      <c r="D251" s="1" t="s">
        <v>72</v>
      </c>
      <c r="E251" s="1" t="s">
        <v>73</v>
      </c>
    </row>
    <row r="252">
      <c r="A252" s="1" t="s">
        <v>74</v>
      </c>
      <c r="I252" s="1" t="s">
        <v>74</v>
      </c>
    </row>
    <row r="253">
      <c r="A253" s="1" t="s">
        <v>1</v>
      </c>
      <c r="F253" s="1">
        <f>238*3-14</f>
        <v>700</v>
      </c>
      <c r="I253" s="1" t="s">
        <v>1</v>
      </c>
      <c r="N253" s="1">
        <f>189*3-14</f>
        <v>553</v>
      </c>
    </row>
    <row r="254">
      <c r="A254" s="1" t="s">
        <v>75</v>
      </c>
      <c r="F254" s="1">
        <f>238*2-14</f>
        <v>462</v>
      </c>
      <c r="I254" s="1" t="s">
        <v>76</v>
      </c>
      <c r="N254" s="1">
        <f>189*2-14</f>
        <v>364</v>
      </c>
    </row>
    <row r="255">
      <c r="A255" s="1" t="s">
        <v>4</v>
      </c>
      <c r="E255" s="6"/>
      <c r="F255" s="1">
        <f>F253/F254</f>
        <v>1.515151515</v>
      </c>
      <c r="G255" s="1" t="s">
        <v>77</v>
      </c>
      <c r="I255" s="1" t="s">
        <v>4</v>
      </c>
      <c r="N255" s="6">
        <f>N253/N254</f>
        <v>1.519230769</v>
      </c>
    </row>
    <row r="256">
      <c r="A256" s="1" t="s">
        <v>6</v>
      </c>
      <c r="G256" s="1" t="s">
        <v>78</v>
      </c>
      <c r="I256" s="1" t="s">
        <v>6</v>
      </c>
    </row>
    <row r="257">
      <c r="A257" s="1" t="s">
        <v>79</v>
      </c>
      <c r="G257" s="1" t="s">
        <v>80</v>
      </c>
      <c r="I257" s="1" t="s">
        <v>81</v>
      </c>
    </row>
    <row r="258">
      <c r="A258" s="1" t="s">
        <v>82</v>
      </c>
      <c r="I258" s="1" t="s">
        <v>83</v>
      </c>
    </row>
    <row r="259">
      <c r="A259" s="1" t="s">
        <v>84</v>
      </c>
      <c r="I259" s="1" t="s">
        <v>84</v>
      </c>
    </row>
    <row r="260">
      <c r="A260" s="1" t="s">
        <v>85</v>
      </c>
      <c r="I260" s="1" t="s">
        <v>85</v>
      </c>
    </row>
    <row r="262">
      <c r="A262" s="1" t="s">
        <v>9</v>
      </c>
      <c r="B262" s="1" t="s">
        <v>10</v>
      </c>
      <c r="C262" s="1" t="s">
        <v>11</v>
      </c>
      <c r="D262" s="1" t="s">
        <v>12</v>
      </c>
      <c r="E262" s="1" t="s">
        <v>13</v>
      </c>
      <c r="F262" s="1" t="s">
        <v>86</v>
      </c>
      <c r="G262" s="1" t="s">
        <v>87</v>
      </c>
      <c r="I262" s="1" t="s">
        <v>9</v>
      </c>
      <c r="J262" s="1" t="s">
        <v>10</v>
      </c>
      <c r="K262" s="1" t="s">
        <v>11</v>
      </c>
      <c r="L262" s="1" t="s">
        <v>12</v>
      </c>
      <c r="M262" s="1" t="s">
        <v>13</v>
      </c>
      <c r="N262" s="1" t="s">
        <v>86</v>
      </c>
      <c r="O262" s="1" t="s">
        <v>87</v>
      </c>
    </row>
    <row r="264">
      <c r="A264" s="1" t="s">
        <v>14</v>
      </c>
      <c r="B264" s="1">
        <v>0.281023</v>
      </c>
      <c r="C264" s="1">
        <v>0.104846</v>
      </c>
      <c r="D264" s="1">
        <v>2.680351</v>
      </c>
      <c r="E264" s="1">
        <v>0.0079</v>
      </c>
      <c r="F264" s="1">
        <f t="shared" ref="F264:F278" si="5">C264*$F$255</f>
        <v>0.1588575758</v>
      </c>
      <c r="G264" s="1">
        <f t="shared" ref="G264:G278" si="6">B264/F264</f>
        <v>1.769024856</v>
      </c>
      <c r="H264" s="1" t="s">
        <v>66</v>
      </c>
      <c r="I264" s="1" t="s">
        <v>14</v>
      </c>
      <c r="J264" s="1">
        <v>0.238781</v>
      </c>
      <c r="K264" s="1">
        <v>0.171153</v>
      </c>
      <c r="L264" s="1">
        <v>1.395134</v>
      </c>
      <c r="M264" s="1">
        <v>0.1648</v>
      </c>
      <c r="N264" s="1">
        <f t="shared" ref="N264:N278" si="7">K264*$N$255</f>
        <v>0.2600209038</v>
      </c>
      <c r="O264" s="1">
        <f t="shared" ref="O264:O278" si="8">J264/N264</f>
        <v>0.9183146296</v>
      </c>
    </row>
    <row r="265">
      <c r="A265" s="1" t="s">
        <v>15</v>
      </c>
      <c r="B265" s="1">
        <v>-0.878153</v>
      </c>
      <c r="C265" s="1">
        <v>0.152849</v>
      </c>
      <c r="D265" s="1">
        <v>-5.745213</v>
      </c>
      <c r="E265" s="1">
        <v>0.0</v>
      </c>
      <c r="F265" s="1">
        <f t="shared" si="5"/>
        <v>0.2315893939</v>
      </c>
      <c r="G265" s="1">
        <f t="shared" si="6"/>
        <v>-3.791853267</v>
      </c>
      <c r="H265" s="1" t="s">
        <v>69</v>
      </c>
      <c r="I265" s="1" t="s">
        <v>88</v>
      </c>
      <c r="J265" s="1">
        <v>0.074816</v>
      </c>
      <c r="K265" s="1">
        <v>0.106998</v>
      </c>
      <c r="L265" s="1">
        <v>0.699224</v>
      </c>
      <c r="M265" s="1">
        <v>0.4853</v>
      </c>
      <c r="N265" s="1">
        <f t="shared" si="7"/>
        <v>0.1625546538</v>
      </c>
      <c r="O265" s="1">
        <f t="shared" si="8"/>
        <v>0.4602513569</v>
      </c>
    </row>
    <row r="266">
      <c r="A266" s="4" t="s">
        <v>16</v>
      </c>
      <c r="B266" s="4">
        <v>0.173628</v>
      </c>
      <c r="C266" s="4">
        <v>0.17546</v>
      </c>
      <c r="D266" s="4">
        <v>0.989559</v>
      </c>
      <c r="E266" s="4">
        <v>0.3235</v>
      </c>
      <c r="F266" s="4">
        <f t="shared" si="5"/>
        <v>0.2658484848</v>
      </c>
      <c r="G266" s="4">
        <f t="shared" si="6"/>
        <v>0.6531088567</v>
      </c>
      <c r="H266" s="4"/>
      <c r="I266" s="4" t="s">
        <v>15</v>
      </c>
      <c r="J266" s="4">
        <v>-1.026159</v>
      </c>
      <c r="K266" s="4">
        <v>0.227868</v>
      </c>
      <c r="L266" s="4">
        <v>-4.503314</v>
      </c>
      <c r="M266" s="4">
        <v>0.0</v>
      </c>
      <c r="N266" s="1">
        <f t="shared" si="7"/>
        <v>0.3461840769</v>
      </c>
      <c r="O266" s="1">
        <f t="shared" si="8"/>
        <v>-2.96420046</v>
      </c>
      <c r="P266" s="4" t="s">
        <v>69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7" t="s">
        <v>17</v>
      </c>
      <c r="B267" s="7">
        <v>-0.143379</v>
      </c>
      <c r="C267" s="7">
        <v>0.019412</v>
      </c>
      <c r="D267" s="7">
        <v>-7.386176</v>
      </c>
      <c r="E267" s="7">
        <v>0.0</v>
      </c>
      <c r="F267" s="7">
        <f t="shared" si="5"/>
        <v>0.02941212121</v>
      </c>
      <c r="G267" s="7">
        <f t="shared" si="6"/>
        <v>-4.874826911</v>
      </c>
      <c r="H267" s="1" t="s">
        <v>69</v>
      </c>
      <c r="I267" s="1" t="s">
        <v>16</v>
      </c>
      <c r="J267" s="1">
        <v>0.136254</v>
      </c>
      <c r="K267" s="1">
        <v>0.286267</v>
      </c>
      <c r="L267" s="1">
        <v>0.475968</v>
      </c>
      <c r="M267" s="1">
        <v>0.6347</v>
      </c>
      <c r="N267" s="1">
        <f t="shared" si="7"/>
        <v>0.4349056346</v>
      </c>
      <c r="O267" s="1">
        <f t="shared" si="8"/>
        <v>0.31329555</v>
      </c>
    </row>
    <row r="268">
      <c r="A268" s="1" t="s">
        <v>18</v>
      </c>
      <c r="B268" s="1">
        <v>0.155028</v>
      </c>
      <c r="C268" s="1">
        <v>0.054753</v>
      </c>
      <c r="D268" s="1">
        <v>2.831395</v>
      </c>
      <c r="E268" s="1">
        <v>0.0051</v>
      </c>
      <c r="F268" s="1">
        <f t="shared" si="5"/>
        <v>0.08295909091</v>
      </c>
      <c r="G268" s="1">
        <f t="shared" si="6"/>
        <v>1.868728289</v>
      </c>
      <c r="H268" s="1" t="s">
        <v>66</v>
      </c>
      <c r="I268" s="7" t="s">
        <v>17</v>
      </c>
      <c r="J268" s="7">
        <v>-0.166743</v>
      </c>
      <c r="K268" s="7">
        <v>0.015599</v>
      </c>
      <c r="L268" s="7">
        <v>-10.68963</v>
      </c>
      <c r="M268" s="7">
        <v>0.0</v>
      </c>
      <c r="N268" s="7">
        <f t="shared" si="7"/>
        <v>0.02369848077</v>
      </c>
      <c r="O268" s="7">
        <f t="shared" si="8"/>
        <v>-7.036020647</v>
      </c>
      <c r="P268" s="1" t="s">
        <v>69</v>
      </c>
    </row>
    <row r="269">
      <c r="A269" s="1" t="s">
        <v>19</v>
      </c>
      <c r="B269" s="1">
        <v>0.196088</v>
      </c>
      <c r="C269" s="1">
        <v>0.016191</v>
      </c>
      <c r="D269" s="1">
        <v>12.11078</v>
      </c>
      <c r="E269" s="1">
        <v>0.0</v>
      </c>
      <c r="F269" s="1">
        <f t="shared" si="5"/>
        <v>0.02453181818</v>
      </c>
      <c r="G269" s="1">
        <f t="shared" si="6"/>
        <v>7.993211043</v>
      </c>
      <c r="H269" s="1" t="s">
        <v>69</v>
      </c>
      <c r="I269" s="1" t="s">
        <v>18</v>
      </c>
      <c r="J269" s="1">
        <v>0.092899</v>
      </c>
      <c r="K269" s="1">
        <v>0.04775</v>
      </c>
      <c r="L269" s="1">
        <v>1.94555</v>
      </c>
      <c r="M269" s="1">
        <v>0.0533</v>
      </c>
      <c r="N269" s="1">
        <f t="shared" si="7"/>
        <v>0.07254326923</v>
      </c>
      <c r="O269" s="1">
        <f t="shared" si="8"/>
        <v>1.280601233</v>
      </c>
    </row>
    <row r="270">
      <c r="A270" s="1" t="s">
        <v>20</v>
      </c>
      <c r="B270" s="2">
        <v>-1.374846</v>
      </c>
      <c r="C270" s="2">
        <v>0.648251</v>
      </c>
      <c r="D270" s="1">
        <v>-2.120854</v>
      </c>
      <c r="E270" s="1">
        <v>0.035</v>
      </c>
      <c r="F270" s="1">
        <f t="shared" si="5"/>
        <v>0.9821984848</v>
      </c>
      <c r="G270" s="1">
        <f t="shared" si="6"/>
        <v>-1.399763919</v>
      </c>
      <c r="I270" s="1" t="s">
        <v>19</v>
      </c>
      <c r="J270" s="2">
        <v>0.135406</v>
      </c>
      <c r="K270" s="2">
        <v>0.019747</v>
      </c>
      <c r="L270" s="1">
        <v>6.857051</v>
      </c>
      <c r="M270" s="1">
        <v>0.0</v>
      </c>
      <c r="N270" s="1">
        <f t="shared" si="7"/>
        <v>0.03000025</v>
      </c>
      <c r="O270" s="1">
        <f t="shared" si="8"/>
        <v>4.513495721</v>
      </c>
      <c r="P270" s="1" t="s">
        <v>69</v>
      </c>
    </row>
    <row r="271">
      <c r="A271" s="1" t="s">
        <v>21</v>
      </c>
      <c r="B271" s="2">
        <v>-6.5E-5</v>
      </c>
      <c r="C271" s="2">
        <v>2.25E-5</v>
      </c>
      <c r="D271" s="1">
        <v>-2.884417</v>
      </c>
      <c r="E271" s="1">
        <v>0.0043</v>
      </c>
      <c r="F271" s="1">
        <f t="shared" si="5"/>
        <v>0.00003409090909</v>
      </c>
      <c r="G271" s="1">
        <f t="shared" si="6"/>
        <v>-1.906666667</v>
      </c>
      <c r="H271" s="1" t="s">
        <v>66</v>
      </c>
      <c r="I271" s="1" t="s">
        <v>20</v>
      </c>
      <c r="J271" s="1">
        <v>-1.69531</v>
      </c>
      <c r="K271" s="1">
        <v>0.518695</v>
      </c>
      <c r="L271" s="1">
        <v>-3.268413</v>
      </c>
      <c r="M271" s="1">
        <v>0.0013</v>
      </c>
      <c r="N271" s="1">
        <f t="shared" si="7"/>
        <v>0.7880174038</v>
      </c>
      <c r="O271" s="1">
        <f t="shared" si="8"/>
        <v>-2.151361114</v>
      </c>
      <c r="P271" s="1" t="s">
        <v>65</v>
      </c>
    </row>
    <row r="272">
      <c r="A272" s="1" t="s">
        <v>25</v>
      </c>
      <c r="B272" s="1">
        <v>0.637001</v>
      </c>
      <c r="C272" s="1">
        <v>0.326388</v>
      </c>
      <c r="D272" s="1">
        <v>1.951668</v>
      </c>
      <c r="E272" s="1">
        <v>0.0522</v>
      </c>
      <c r="F272" s="1">
        <f t="shared" si="5"/>
        <v>0.4945272727</v>
      </c>
      <c r="G272" s="1">
        <f t="shared" si="6"/>
        <v>1.288100849</v>
      </c>
      <c r="I272" s="1" t="s">
        <v>21</v>
      </c>
      <c r="J272" s="2">
        <v>-1.14E-5</v>
      </c>
      <c r="K272" s="2">
        <v>2.27E-5</v>
      </c>
      <c r="L272" s="1">
        <v>-0.502251</v>
      </c>
      <c r="M272" s="1">
        <v>0.6161</v>
      </c>
      <c r="N272" s="1">
        <f t="shared" si="7"/>
        <v>0.00003448653846</v>
      </c>
      <c r="O272" s="1">
        <f t="shared" si="8"/>
        <v>-0.3305637651</v>
      </c>
    </row>
    <row r="273">
      <c r="A273" s="1" t="s">
        <v>88</v>
      </c>
      <c r="B273" s="2">
        <v>0.085049</v>
      </c>
      <c r="C273" s="2">
        <v>0.065658</v>
      </c>
      <c r="D273" s="1">
        <v>1.295324</v>
      </c>
      <c r="E273" s="1">
        <v>0.1965</v>
      </c>
      <c r="F273" s="1">
        <f t="shared" si="5"/>
        <v>0.09948181818</v>
      </c>
      <c r="G273" s="1">
        <f t="shared" si="6"/>
        <v>0.8549200402</v>
      </c>
      <c r="I273" s="1" t="s">
        <v>25</v>
      </c>
      <c r="J273" s="2">
        <v>0.707779</v>
      </c>
      <c r="K273" s="2">
        <v>0.380361</v>
      </c>
      <c r="L273" s="1">
        <v>1.860806</v>
      </c>
      <c r="M273" s="1">
        <v>0.0645</v>
      </c>
      <c r="N273" s="1">
        <f t="shared" si="7"/>
        <v>0.5778561346</v>
      </c>
      <c r="O273" s="1">
        <f t="shared" si="8"/>
        <v>1.224836006</v>
      </c>
    </row>
    <row r="274">
      <c r="A274" s="1" t="s">
        <v>67</v>
      </c>
      <c r="B274" s="1">
        <v>-0.069134</v>
      </c>
      <c r="C274" s="1">
        <v>0.127959</v>
      </c>
      <c r="D274" s="1">
        <v>-0.540285</v>
      </c>
      <c r="E274" s="1">
        <v>0.5895</v>
      </c>
      <c r="F274" s="1">
        <f t="shared" si="5"/>
        <v>0.1938772727</v>
      </c>
      <c r="G274" s="1">
        <f t="shared" si="6"/>
        <v>-0.3565864066</v>
      </c>
      <c r="I274" s="1" t="s">
        <v>67</v>
      </c>
      <c r="J274" s="1">
        <v>-0.032951</v>
      </c>
      <c r="K274" s="1">
        <v>0.052156</v>
      </c>
      <c r="L274" s="1">
        <v>-0.63178</v>
      </c>
      <c r="M274" s="1">
        <v>0.5284</v>
      </c>
      <c r="N274" s="1">
        <f t="shared" si="7"/>
        <v>0.079237</v>
      </c>
      <c r="O274" s="1">
        <f t="shared" si="8"/>
        <v>-0.4158537047</v>
      </c>
    </row>
    <row r="275">
      <c r="A275" s="1" t="s">
        <v>68</v>
      </c>
      <c r="B275" s="2">
        <v>2.084667</v>
      </c>
      <c r="C275" s="2">
        <v>1.198584</v>
      </c>
      <c r="D275" s="1">
        <v>1.739275</v>
      </c>
      <c r="E275" s="1">
        <v>0.0834</v>
      </c>
      <c r="F275" s="1">
        <f t="shared" si="5"/>
        <v>1.816036364</v>
      </c>
      <c r="G275" s="1">
        <f t="shared" si="6"/>
        <v>1.147921397</v>
      </c>
      <c r="I275" s="1" t="s">
        <v>29</v>
      </c>
      <c r="J275" s="2">
        <v>-0.405968</v>
      </c>
      <c r="K275" s="2">
        <v>0.216198</v>
      </c>
      <c r="L275" s="1">
        <v>-1.877763</v>
      </c>
      <c r="M275" s="1">
        <v>0.0621</v>
      </c>
      <c r="N275" s="1">
        <f t="shared" si="7"/>
        <v>0.3284546538</v>
      </c>
      <c r="O275" s="1">
        <f t="shared" si="8"/>
        <v>-1.235994057</v>
      </c>
    </row>
    <row r="276">
      <c r="A276" s="1" t="s">
        <v>22</v>
      </c>
      <c r="B276" s="2">
        <v>-9.36E-12</v>
      </c>
      <c r="C276" s="2">
        <v>1.76E-12</v>
      </c>
      <c r="D276" s="1">
        <v>-5.319286</v>
      </c>
      <c r="E276" s="1">
        <v>0.0</v>
      </c>
      <c r="F276" s="1">
        <f t="shared" si="5"/>
        <v>0</v>
      </c>
      <c r="G276" s="1">
        <f t="shared" si="6"/>
        <v>-3.51</v>
      </c>
      <c r="H276" s="1" t="s">
        <v>69</v>
      </c>
      <c r="I276" s="1" t="s">
        <v>22</v>
      </c>
      <c r="J276" s="2">
        <v>-8.26E-12</v>
      </c>
      <c r="K276" s="2">
        <v>8.75E-13</v>
      </c>
      <c r="L276" s="1">
        <v>-9.443214</v>
      </c>
      <c r="M276" s="1">
        <v>0.0</v>
      </c>
      <c r="N276" s="1">
        <f t="shared" si="7"/>
        <v>0</v>
      </c>
      <c r="O276" s="1">
        <f t="shared" si="8"/>
        <v>-6.213670886</v>
      </c>
      <c r="P276" s="1" t="s">
        <v>69</v>
      </c>
    </row>
    <row r="277">
      <c r="A277" s="1" t="s">
        <v>37</v>
      </c>
      <c r="B277" s="1">
        <v>-2.72344</v>
      </c>
      <c r="C277" s="1">
        <v>0.235104</v>
      </c>
      <c r="D277" s="1">
        <v>-11.584</v>
      </c>
      <c r="E277" s="1">
        <v>0.0</v>
      </c>
      <c r="F277" s="1">
        <f t="shared" si="5"/>
        <v>0.3562181818</v>
      </c>
      <c r="G277" s="1">
        <f t="shared" si="6"/>
        <v>-7.645426705</v>
      </c>
      <c r="H277" s="1" t="s">
        <v>69</v>
      </c>
      <c r="I277" s="1" t="s">
        <v>37</v>
      </c>
      <c r="J277" s="1">
        <v>-3.426207</v>
      </c>
      <c r="K277" s="1">
        <v>0.34064</v>
      </c>
      <c r="L277" s="1">
        <v>-10.05814</v>
      </c>
      <c r="M277" s="1">
        <v>0.0</v>
      </c>
      <c r="N277" s="1">
        <f t="shared" si="7"/>
        <v>0.5175107692</v>
      </c>
      <c r="O277" s="1">
        <f t="shared" si="8"/>
        <v>-6.620552081</v>
      </c>
      <c r="P277" s="1" t="s">
        <v>69</v>
      </c>
    </row>
    <row r="278">
      <c r="A278" s="1" t="s">
        <v>28</v>
      </c>
      <c r="B278" s="1">
        <v>-0.011447</v>
      </c>
      <c r="C278" s="1">
        <v>0.052425</v>
      </c>
      <c r="D278" s="1">
        <v>-0.218355</v>
      </c>
      <c r="E278" s="1">
        <v>0.8274</v>
      </c>
      <c r="F278" s="1">
        <f t="shared" si="5"/>
        <v>0.07943181818</v>
      </c>
      <c r="G278" s="1">
        <f t="shared" si="6"/>
        <v>-0.1441110157</v>
      </c>
      <c r="I278" s="1" t="s">
        <v>28</v>
      </c>
      <c r="J278" s="1">
        <v>-0.037701</v>
      </c>
      <c r="K278" s="1">
        <v>0.041663</v>
      </c>
      <c r="L278" s="1">
        <v>-0.904897</v>
      </c>
      <c r="M278" s="1">
        <v>0.3668</v>
      </c>
      <c r="N278" s="1">
        <f t="shared" si="7"/>
        <v>0.06329571154</v>
      </c>
      <c r="O278" s="1">
        <f t="shared" si="8"/>
        <v>-0.5956327701</v>
      </c>
    </row>
    <row r="280">
      <c r="A280" s="1" t="s">
        <v>39</v>
      </c>
      <c r="B280" s="1">
        <v>0.175809</v>
      </c>
      <c r="C280" s="1" t="s">
        <v>40</v>
      </c>
      <c r="E280" s="1">
        <v>0.036123</v>
      </c>
      <c r="I280" s="1" t="s">
        <v>39</v>
      </c>
      <c r="J280" s="1">
        <v>0.229739</v>
      </c>
      <c r="K280" s="1" t="s">
        <v>40</v>
      </c>
      <c r="M280" s="1">
        <v>-0.046517</v>
      </c>
    </row>
    <row r="281">
      <c r="A281" s="1" t="s">
        <v>41</v>
      </c>
      <c r="B281" s="1">
        <v>0.124066</v>
      </c>
      <c r="C281" s="1" t="s">
        <v>42</v>
      </c>
      <c r="E281" s="1">
        <v>2.232527</v>
      </c>
      <c r="I281" s="1" t="s">
        <v>41</v>
      </c>
      <c r="J281" s="1">
        <v>0.167764</v>
      </c>
      <c r="K281" s="1" t="s">
        <v>42</v>
      </c>
      <c r="M281" s="1">
        <v>2.195025</v>
      </c>
    </row>
    <row r="282">
      <c r="A282" s="1" t="s">
        <v>43</v>
      </c>
      <c r="B282" s="1">
        <v>2.089452</v>
      </c>
      <c r="C282" s="1" t="s">
        <v>44</v>
      </c>
      <c r="E282" s="1">
        <v>4.372632</v>
      </c>
      <c r="I282" s="1" t="s">
        <v>43</v>
      </c>
      <c r="J282" s="1">
        <v>2.002455</v>
      </c>
      <c r="K282" s="1" t="s">
        <v>44</v>
      </c>
      <c r="M282" s="1">
        <v>4.302663</v>
      </c>
    </row>
    <row r="283">
      <c r="A283" s="1" t="s">
        <v>45</v>
      </c>
      <c r="B283" s="1">
        <v>973.5751</v>
      </c>
      <c r="C283" s="1" t="s">
        <v>46</v>
      </c>
      <c r="E283" s="1">
        <v>4.591472</v>
      </c>
      <c r="I283" s="1" t="s">
        <v>45</v>
      </c>
      <c r="J283" s="1">
        <v>697.7098</v>
      </c>
      <c r="K283" s="1" t="s">
        <v>46</v>
      </c>
      <c r="M283" s="1">
        <v>4.559945</v>
      </c>
    </row>
    <row r="284">
      <c r="A284" s="1" t="s">
        <v>47</v>
      </c>
      <c r="B284" s="1">
        <v>-505.3432</v>
      </c>
      <c r="C284" s="1" t="s">
        <v>48</v>
      </c>
      <c r="E284" s="1">
        <v>4.460828</v>
      </c>
      <c r="I284" s="1" t="s">
        <v>47</v>
      </c>
      <c r="J284" s="1">
        <v>-391.6017</v>
      </c>
      <c r="K284" s="1" t="s">
        <v>48</v>
      </c>
      <c r="M284" s="1">
        <v>4.406894</v>
      </c>
    </row>
    <row r="285">
      <c r="A285" s="1" t="s">
        <v>49</v>
      </c>
      <c r="B285" s="1">
        <v>3.397749</v>
      </c>
      <c r="C285" s="1" t="s">
        <v>50</v>
      </c>
      <c r="E285" s="1">
        <v>1.982265</v>
      </c>
      <c r="I285" s="1" t="s">
        <v>49</v>
      </c>
      <c r="J285" s="1">
        <v>3.706956</v>
      </c>
      <c r="K285" s="1" t="s">
        <v>50</v>
      </c>
      <c r="M285" s="1">
        <v>2.376624</v>
      </c>
    </row>
    <row r="286">
      <c r="A286" s="1" t="s">
        <v>51</v>
      </c>
      <c r="B286" s="1">
        <v>5.4E-5</v>
      </c>
      <c r="I286" s="1" t="s">
        <v>51</v>
      </c>
      <c r="J286" s="1">
        <v>2.0E-5</v>
      </c>
    </row>
  </sheetData>
  <conditionalFormatting sqref="A45:Y69 A74:U109">
    <cfRule type="cellIs" dxfId="0" priority="1" operator="lessThan">
      <formula>-0.45</formula>
    </cfRule>
  </conditionalFormatting>
  <conditionalFormatting sqref="A45:Y69 A74:U109">
    <cfRule type="cellIs" dxfId="0" priority="2" operator="greaterThan">
      <formula>0.45</formula>
    </cfRule>
  </conditionalFormatting>
  <conditionalFormatting sqref="A112:Q128">
    <cfRule type="cellIs" dxfId="0" priority="3" operator="lessThan">
      <formula>-0.45</formula>
    </cfRule>
  </conditionalFormatting>
  <conditionalFormatting sqref="A112:Q128">
    <cfRule type="cellIs" dxfId="0" priority="4" operator="greaterThan">
      <formula>0.45</formula>
    </cfRule>
  </conditionalFormatting>
  <conditionalFormatting sqref="A171:T190">
    <cfRule type="cellIs" dxfId="0" priority="5" operator="lessThan">
      <formula>-0.45</formula>
    </cfRule>
  </conditionalFormatting>
  <conditionalFormatting sqref="A171:T190">
    <cfRule type="cellIs" dxfId="0" priority="6" operator="greaterThan">
      <formula>0.45</formula>
    </cfRule>
  </conditionalFormatting>
  <conditionalFormatting sqref="A231:S249">
    <cfRule type="cellIs" dxfId="0" priority="7" operator="lessThan">
      <formula>-0.45</formula>
    </cfRule>
  </conditionalFormatting>
  <conditionalFormatting sqref="A231:S249">
    <cfRule type="cellIs" dxfId="0" priority="8" operator="greaterThan">
      <formula>0.45</formula>
    </cfRule>
  </conditionalFormatting>
  <drawing r:id="rId1"/>
</worksheet>
</file>