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lop\VBA_tool\报价单\ewm\QCAuto\bin\Debug\System\"/>
    </mc:Choice>
  </mc:AlternateContent>
  <bookViews>
    <workbookView xWindow="0" yWindow="0" windowWidth="20280" windowHeight="6885"/>
  </bookViews>
  <sheets>
    <sheet name="六钻价格表" sheetId="1" r:id="rId1"/>
    <sheet name="Sheet1" sheetId="2" r:id="rId2"/>
  </sheets>
  <calcPr calcId="152511"/>
  <customWorkbookViews>
    <customWorkbookView name="Administrator - 个人视图" guid="{349A4273-C064-4BBD-89D5-8D47125A384D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3" i="1" l="1"/>
  <c r="M3" i="1"/>
  <c r="O3" i="1"/>
  <c r="Z3" i="1"/>
  <c r="X3" i="1" s="1"/>
  <c r="V3" i="1" s="1"/>
  <c r="L3" i="1" s="1"/>
  <c r="K3" i="1" s="1"/>
  <c r="F3" i="1" s="1"/>
  <c r="G3" i="1" s="1"/>
  <c r="C4" i="1"/>
  <c r="M4" i="1"/>
  <c r="O4" i="1"/>
  <c r="Z4" i="1"/>
  <c r="X4" i="1" s="1"/>
  <c r="V4" i="1" s="1"/>
  <c r="L4" i="1" s="1"/>
  <c r="K4" i="1" s="1"/>
  <c r="F4" i="1" s="1"/>
  <c r="C5" i="1"/>
  <c r="M5" i="1"/>
  <c r="O5" i="1"/>
  <c r="Z5" i="1"/>
  <c r="X5" i="1" s="1"/>
  <c r="V5" i="1" s="1"/>
  <c r="L5" i="1" s="1"/>
  <c r="K5" i="1" s="1"/>
  <c r="F5" i="1" s="1"/>
  <c r="G5" i="1" s="1"/>
  <c r="C9" i="1"/>
  <c r="M9" i="1"/>
  <c r="O9" i="1"/>
  <c r="Z9" i="1"/>
  <c r="X9" i="1" s="1"/>
  <c r="V9" i="1" s="1"/>
  <c r="L9" i="1" s="1"/>
  <c r="K9" i="1" s="1"/>
  <c r="F9" i="1" s="1"/>
  <c r="C10" i="1"/>
  <c r="M10" i="1"/>
  <c r="O10" i="1"/>
  <c r="Z10" i="1"/>
  <c r="X10" i="1" s="1"/>
  <c r="V10" i="1" s="1"/>
  <c r="L10" i="1" s="1"/>
  <c r="K10" i="1" s="1"/>
  <c r="F10" i="1" s="1"/>
  <c r="G10" i="1" s="1"/>
  <c r="C11" i="1"/>
  <c r="M11" i="1"/>
  <c r="O11" i="1"/>
  <c r="Z11" i="1"/>
  <c r="X11" i="1" s="1"/>
  <c r="V11" i="1" s="1"/>
  <c r="L11" i="1" s="1"/>
  <c r="K11" i="1" s="1"/>
  <c r="F11" i="1" s="1"/>
  <c r="C15" i="1"/>
  <c r="M15" i="1"/>
  <c r="O15" i="1"/>
  <c r="Z15" i="1"/>
  <c r="X15" i="1" s="1"/>
  <c r="V15" i="1" s="1"/>
  <c r="L15" i="1" s="1"/>
  <c r="K15" i="1" s="1"/>
  <c r="F15" i="1" s="1"/>
  <c r="G15" i="1" s="1"/>
  <c r="C16" i="1"/>
  <c r="M16" i="1"/>
  <c r="O16" i="1"/>
  <c r="Z16" i="1"/>
  <c r="X16" i="1" s="1"/>
  <c r="V16" i="1" s="1"/>
  <c r="L16" i="1" s="1"/>
  <c r="K16" i="1" s="1"/>
  <c r="F16" i="1" s="1"/>
  <c r="C17" i="1"/>
  <c r="M17" i="1"/>
  <c r="O17" i="1"/>
  <c r="Z17" i="1"/>
  <c r="X17" i="1" s="1"/>
  <c r="V17" i="1" s="1"/>
  <c r="L17" i="1" s="1"/>
  <c r="K17" i="1" s="1"/>
  <c r="F17" i="1" s="1"/>
  <c r="G17" i="1" s="1"/>
  <c r="C22" i="1"/>
  <c r="M22" i="1"/>
  <c r="O22" i="1"/>
  <c r="Z22" i="1"/>
  <c r="X22" i="1" s="1"/>
  <c r="V22" i="1" s="1"/>
  <c r="L22" i="1" s="1"/>
  <c r="K22" i="1" s="1"/>
  <c r="F22" i="1" s="1"/>
  <c r="C23" i="1"/>
  <c r="M23" i="1"/>
  <c r="O23" i="1"/>
  <c r="Z23" i="1"/>
  <c r="X23" i="1" s="1"/>
  <c r="V23" i="1" s="1"/>
  <c r="L23" i="1" s="1"/>
  <c r="K23" i="1" s="1"/>
  <c r="F23" i="1" s="1"/>
  <c r="G23" i="1" s="1"/>
  <c r="G22" i="1" l="1"/>
  <c r="G16" i="1"/>
  <c r="G11" i="1"/>
  <c r="G9" i="1"/>
  <c r="G4" i="1"/>
</calcChain>
</file>

<file path=xl/sharedStrings.xml><?xml version="1.0" encoding="utf-8"?>
<sst xmlns="http://schemas.openxmlformats.org/spreadsheetml/2006/main" count="49" uniqueCount="37">
  <si>
    <t>5.5X19</t>
  </si>
  <si>
    <t>5.5X25</t>
  </si>
  <si>
    <t>5.5X32</t>
  </si>
  <si>
    <t>盘元</t>
    <phoneticPr fontId="1" type="noConversion"/>
  </si>
  <si>
    <t>成品丝</t>
    <phoneticPr fontId="1" type="noConversion"/>
  </si>
  <si>
    <t>损耗（拉）</t>
    <phoneticPr fontId="1" type="noConversion"/>
  </si>
  <si>
    <t>盘元1</t>
    <phoneticPr fontId="1" type="noConversion"/>
  </si>
  <si>
    <t>盘元2</t>
    <phoneticPr fontId="1" type="noConversion"/>
  </si>
  <si>
    <t>运费</t>
    <phoneticPr fontId="1" type="noConversion"/>
  </si>
  <si>
    <t>税金</t>
    <phoneticPr fontId="1" type="noConversion"/>
  </si>
  <si>
    <t>工序2（热）</t>
    <phoneticPr fontId="1" type="noConversion"/>
  </si>
  <si>
    <t>工序3（表）</t>
    <phoneticPr fontId="1" type="noConversion"/>
  </si>
  <si>
    <t>工序4（包）</t>
    <phoneticPr fontId="1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</si>
  <si>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5</t>
    </r>
    <r>
      <rPr>
        <sz val="12"/>
        <color indexed="8"/>
        <rFont val="宋体"/>
        <charset val="134"/>
      </rPr>
      <t>（钻）</t>
    </r>
    <phoneticPr fontId="1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</si>
  <si>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6</t>
    </r>
    <r>
      <rPr>
        <sz val="12"/>
        <color indexed="8"/>
        <rFont val="宋体"/>
        <charset val="134"/>
      </rPr>
      <t>（墩）</t>
    </r>
    <phoneticPr fontId="1" type="noConversion"/>
  </si>
  <si>
    <t>元/M</t>
    <phoneticPr fontId="1" type="noConversion"/>
  </si>
  <si>
    <t>含垫片吨价</t>
    <phoneticPr fontId="1" type="noConversion"/>
  </si>
  <si>
    <t>工序1(拉）</t>
    <phoneticPr fontId="1" type="noConversion"/>
  </si>
  <si>
    <t>沉头</t>
    <phoneticPr fontId="1" type="noConversion"/>
  </si>
  <si>
    <t>头型</t>
    <phoneticPr fontId="1" type="noConversion"/>
  </si>
  <si>
    <t>组装比重</t>
    <phoneticPr fontId="1" type="noConversion"/>
  </si>
  <si>
    <t>垫片比重</t>
    <phoneticPr fontId="1" type="noConversion"/>
  </si>
  <si>
    <t>垫片单价</t>
    <phoneticPr fontId="1" type="noConversion"/>
  </si>
  <si>
    <t>含垫片千价</t>
    <phoneticPr fontId="1" type="noConversion"/>
  </si>
  <si>
    <t>六角</t>
    <phoneticPr fontId="1" type="noConversion"/>
  </si>
  <si>
    <t>盘头</t>
    <phoneticPr fontId="1" type="noConversion"/>
  </si>
  <si>
    <t>纽扣头</t>
    <phoneticPr fontId="1" type="noConversion"/>
  </si>
  <si>
    <t>规格型号</t>
    <phoneticPr fontId="1" type="noConversion"/>
  </si>
  <si>
    <t>4.2X13</t>
    <phoneticPr fontId="1" type="noConversion"/>
  </si>
  <si>
    <t>4.2X16</t>
    <phoneticPr fontId="1" type="noConversion"/>
  </si>
  <si>
    <t>4.2X19</t>
    <phoneticPr fontId="1" type="noConversion"/>
  </si>
  <si>
    <t>4.8X16</t>
    <phoneticPr fontId="1" type="noConversion"/>
  </si>
  <si>
    <t>4.8X19</t>
    <phoneticPr fontId="1" type="noConversion"/>
  </si>
  <si>
    <t>规格</t>
    <phoneticPr fontId="1" type="noConversion"/>
  </si>
  <si>
    <t>比重</t>
    <phoneticPr fontId="1" type="noConversion"/>
  </si>
  <si>
    <t>千价</t>
    <phoneticPr fontId="1" type="noConversion"/>
  </si>
  <si>
    <t>吨价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</si>
</sst>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charset val="134"/>
    </font>
    <font>
      <sz val="12"/>
      <color theme="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6" fillId="8" borderId="10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2" fillId="9" borderId="0" xfId="0" applyFont="1" applyFill="1">
      <alignment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9" fontId="22" fillId="9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609600</xdr:rowOff>
    </xdr:from>
    <xdr:to>
      <xdr:col>0</xdr:col>
      <xdr:colOff>1057275</xdr:colOff>
      <xdr:row>3</xdr:row>
      <xdr:rowOff>180975</xdr:rowOff>
    </xdr:to>
    <xdr:pic>
      <xdr:nvPicPr>
        <xdr:cNvPr id="1635" name="图片 2" descr="QQ图片20180830111218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23950"/>
          <a:ext cx="8858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361950</xdr:colOff>
      <xdr:row>7</xdr:row>
      <xdr:rowOff>161925</xdr:rowOff>
    </xdr:from>
    <xdr:to>
      <xdr:col>0</xdr:col>
      <xdr:colOff>1362075</xdr:colOff>
      <xdr:row>9</xdr:row>
      <xdr:rowOff>219075</xdr:rowOff>
    </xdr:to>
    <xdr:pic>
      <xdr:nvPicPr>
        <xdr:cNvPr id="1636" name="图片 2" descr="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05125"/>
          <a:ext cx="1000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13</xdr:row>
      <xdr:rowOff>219075</xdr:rowOff>
    </xdr:from>
    <xdr:to>
      <xdr:col>0</xdr:col>
      <xdr:colOff>1695450</xdr:colOff>
      <xdr:row>16</xdr:row>
      <xdr:rowOff>180975</xdr:rowOff>
    </xdr:to>
    <xdr:pic>
      <xdr:nvPicPr>
        <xdr:cNvPr id="1637" name="图片 3" descr="5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848225"/>
          <a:ext cx="13239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3"/>
  <sheetViews>
    <sheetView tabSelected="1" view="pageBreakPreview" zoomScale="60" zoomScaleNormal="100" workbookViewId="0">
      <selection activeCell="J5" sqref="J5"/>
    </sheetView>
  </sheetViews>
  <sheetFormatPr defaultColWidth="8.75" defaultRowHeight="24.95" customHeight="1" x14ac:dyDescent="0.15"/>
  <cols>
    <col min="1" max="1" width="27.375" style="1" customWidth="1"/>
    <col min="2" max="2" width="11.375" style="16" customWidth="1"/>
    <col min="3" max="3" width="8" style="16" customWidth="1"/>
    <col min="4" max="6" width="8.5" style="16" customWidth="1"/>
    <col min="7" max="7" width="10.125" style="13" customWidth="1"/>
    <col min="8" max="8" width="11.125" style="21" customWidth="1"/>
    <col min="9" max="9" width="12.25" style="16" customWidth="1"/>
    <col min="10" max="11" width="8.75" style="16" customWidth="1"/>
    <col min="12" max="12" width="8.75" style="13"/>
    <col min="13" max="16" width="8.75" style="3"/>
    <col min="17" max="19" width="8.75" style="8"/>
    <col min="20" max="20" width="8.75" style="9"/>
    <col min="21" max="21" width="10.875" style="9" customWidth="1"/>
    <col min="22" max="22" width="12.5" style="9" customWidth="1"/>
    <col min="23" max="23" width="8.75" style="9" customWidth="1"/>
    <col min="24" max="24" width="8.75" style="1"/>
    <col min="25" max="25" width="9.125" style="1" customWidth="1"/>
    <col min="26" max="26" width="12.375" style="1" customWidth="1"/>
    <col min="27" max="27" width="8.5" style="1" customWidth="1"/>
    <col min="28" max="16384" width="8.75" style="1"/>
  </cols>
  <sheetData>
    <row r="1" spans="2:28" ht="41.1" customHeight="1" x14ac:dyDescent="0.15"/>
    <row r="2" spans="2:28" ht="51.95" customHeight="1" x14ac:dyDescent="0.15">
      <c r="B2" s="23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5" t="s">
        <v>16</v>
      </c>
      <c r="H2" s="26" t="s">
        <v>27</v>
      </c>
      <c r="I2" s="24" t="s">
        <v>33</v>
      </c>
      <c r="J2" s="24" t="s">
        <v>34</v>
      </c>
      <c r="K2" s="24" t="s">
        <v>35</v>
      </c>
      <c r="L2" s="27" t="s">
        <v>36</v>
      </c>
      <c r="M2" s="28" t="s">
        <v>15</v>
      </c>
      <c r="N2" s="29" t="s">
        <v>14</v>
      </c>
      <c r="O2" s="28" t="s">
        <v>15</v>
      </c>
      <c r="P2" s="29" t="s">
        <v>13</v>
      </c>
      <c r="Q2" s="30" t="s">
        <v>9</v>
      </c>
      <c r="R2" s="30" t="s">
        <v>8</v>
      </c>
      <c r="S2" s="31" t="s">
        <v>12</v>
      </c>
      <c r="T2" s="31" t="s">
        <v>11</v>
      </c>
      <c r="U2" s="31" t="s">
        <v>10</v>
      </c>
      <c r="V2" s="30" t="s">
        <v>4</v>
      </c>
      <c r="W2" s="31" t="s">
        <v>5</v>
      </c>
      <c r="X2" s="32" t="s">
        <v>7</v>
      </c>
      <c r="Y2" s="28" t="s">
        <v>17</v>
      </c>
      <c r="Z2" s="32" t="s">
        <v>6</v>
      </c>
      <c r="AA2" s="28" t="s">
        <v>5</v>
      </c>
      <c r="AB2" s="32" t="s">
        <v>3</v>
      </c>
    </row>
    <row r="3" spans="2:28" ht="24.95" customHeight="1" x14ac:dyDescent="0.15">
      <c r="B3" s="19" t="s">
        <v>24</v>
      </c>
      <c r="C3" s="5">
        <f>D3+J3</f>
        <v>4.28</v>
      </c>
      <c r="D3" s="5">
        <v>1.08</v>
      </c>
      <c r="E3" s="5">
        <v>13</v>
      </c>
      <c r="F3" s="17">
        <f>K3+E3</f>
        <v>19.0032</v>
      </c>
      <c r="G3" s="18">
        <f>1000/C3*F3</f>
        <v>4440</v>
      </c>
      <c r="H3" s="22">
        <v>5519</v>
      </c>
      <c r="I3" s="2" t="s">
        <v>0</v>
      </c>
      <c r="J3" s="2">
        <v>3.2</v>
      </c>
      <c r="K3" s="15">
        <f>L3*J3/1000</f>
        <v>6.0032000000000005</v>
      </c>
      <c r="L3" s="14">
        <f>N3+P3+Q3+R3+S3+T3+U3+V3</f>
        <v>1876</v>
      </c>
      <c r="M3" s="6">
        <f>N3/(1000/J3)</f>
        <v>0.32</v>
      </c>
      <c r="N3" s="4">
        <v>100</v>
      </c>
      <c r="O3" s="6">
        <f>P3/(1000/J3)</f>
        <v>0.32</v>
      </c>
      <c r="P3" s="4">
        <v>100</v>
      </c>
      <c r="Q3" s="10">
        <v>100</v>
      </c>
      <c r="R3" s="10">
        <v>100</v>
      </c>
      <c r="S3" s="11">
        <v>100</v>
      </c>
      <c r="T3" s="10">
        <v>100</v>
      </c>
      <c r="U3" s="10">
        <v>100</v>
      </c>
      <c r="V3" s="10">
        <f>X3*(1+W3)</f>
        <v>1176</v>
      </c>
      <c r="W3" s="12">
        <v>0.05</v>
      </c>
      <c r="X3" s="4">
        <f>Y3+Z3</f>
        <v>1120</v>
      </c>
      <c r="Y3" s="4">
        <v>100</v>
      </c>
      <c r="Z3" s="4">
        <f>AB3*(1+AA3)</f>
        <v>1020</v>
      </c>
      <c r="AA3" s="7">
        <v>0.02</v>
      </c>
      <c r="AB3" s="4">
        <v>1000</v>
      </c>
    </row>
    <row r="4" spans="2:28" ht="24.95" customHeight="1" x14ac:dyDescent="0.15">
      <c r="B4" s="19" t="s">
        <v>24</v>
      </c>
      <c r="C4" s="5">
        <f>D4+J4</f>
        <v>4.88</v>
      </c>
      <c r="D4" s="5">
        <v>1.08</v>
      </c>
      <c r="E4" s="5">
        <v>13</v>
      </c>
      <c r="F4" s="17">
        <f>K4+E4</f>
        <v>20.128799999999998</v>
      </c>
      <c r="G4" s="18">
        <f>1000/C4*F4</f>
        <v>4124.754098360655</v>
      </c>
      <c r="H4" s="22">
        <v>5525</v>
      </c>
      <c r="I4" s="2" t="s">
        <v>1</v>
      </c>
      <c r="J4" s="2">
        <v>3.8</v>
      </c>
      <c r="K4" s="15">
        <f>L4*J4/1000</f>
        <v>7.1287999999999991</v>
      </c>
      <c r="L4" s="14">
        <f>N4+P4+Q4+R4+S4+T4+U4+V4</f>
        <v>1876</v>
      </c>
      <c r="M4" s="6">
        <f>N4/(1000/J4)</f>
        <v>0.37999999999999995</v>
      </c>
      <c r="N4" s="4">
        <v>100</v>
      </c>
      <c r="O4" s="6">
        <f>P4/(1000/J4)</f>
        <v>0.37999999999999995</v>
      </c>
      <c r="P4" s="4">
        <v>100</v>
      </c>
      <c r="Q4" s="10">
        <v>100</v>
      </c>
      <c r="R4" s="10">
        <v>100</v>
      </c>
      <c r="S4" s="11">
        <v>100</v>
      </c>
      <c r="T4" s="10">
        <v>100</v>
      </c>
      <c r="U4" s="10">
        <v>100</v>
      </c>
      <c r="V4" s="10">
        <f>X4*(1+W4)</f>
        <v>1176</v>
      </c>
      <c r="W4" s="12">
        <v>0.05</v>
      </c>
      <c r="X4" s="4">
        <f>Y4+Z4</f>
        <v>1120</v>
      </c>
      <c r="Y4" s="4">
        <v>100</v>
      </c>
      <c r="Z4" s="4">
        <f>AB4*(1+AA4)</f>
        <v>1020</v>
      </c>
      <c r="AA4" s="7">
        <v>0.02</v>
      </c>
      <c r="AB4" s="4">
        <v>1000</v>
      </c>
    </row>
    <row r="5" spans="2:28" ht="24.95" customHeight="1" x14ac:dyDescent="0.15">
      <c r="B5" s="19" t="s">
        <v>24</v>
      </c>
      <c r="C5" s="5">
        <f>D5+J5</f>
        <v>5.58</v>
      </c>
      <c r="D5" s="5">
        <v>1.08</v>
      </c>
      <c r="E5" s="5">
        <v>13</v>
      </c>
      <c r="F5" s="17">
        <f>K5+E5</f>
        <v>21.442</v>
      </c>
      <c r="G5" s="18">
        <f>1000/C5*F5</f>
        <v>3842.6523297491035</v>
      </c>
      <c r="H5" s="22">
        <v>5532</v>
      </c>
      <c r="I5" s="2" t="s">
        <v>2</v>
      </c>
      <c r="J5" s="2">
        <v>4.5</v>
      </c>
      <c r="K5" s="15">
        <f>L5*J5/1000</f>
        <v>8.4420000000000002</v>
      </c>
      <c r="L5" s="14">
        <f>N5+P5+Q5+R5+S5+T5+U5+V5</f>
        <v>1876</v>
      </c>
      <c r="M5" s="6">
        <f>N5/(1000/J5)</f>
        <v>0.45</v>
      </c>
      <c r="N5" s="4">
        <v>100</v>
      </c>
      <c r="O5" s="6">
        <f>P5/(1000/J5)</f>
        <v>0.45</v>
      </c>
      <c r="P5" s="4">
        <v>100</v>
      </c>
      <c r="Q5" s="10">
        <v>100</v>
      </c>
      <c r="R5" s="10">
        <v>100</v>
      </c>
      <c r="S5" s="11">
        <v>100</v>
      </c>
      <c r="T5" s="10">
        <v>100</v>
      </c>
      <c r="U5" s="10">
        <v>100</v>
      </c>
      <c r="V5" s="10">
        <f>X5*(1+W5)</f>
        <v>1176</v>
      </c>
      <c r="W5" s="12">
        <v>0.05</v>
      </c>
      <c r="X5" s="4">
        <f>Y5+Z5</f>
        <v>1120</v>
      </c>
      <c r="Y5" s="4">
        <v>100</v>
      </c>
      <c r="Z5" s="4">
        <f>AB5*(1+AA5)</f>
        <v>1020</v>
      </c>
      <c r="AA5" s="7">
        <v>0.02</v>
      </c>
      <c r="AB5" s="4">
        <v>1000</v>
      </c>
    </row>
    <row r="6" spans="2:28" ht="24.95" customHeight="1" x14ac:dyDescent="0.15">
      <c r="B6" s="5"/>
      <c r="C6" s="5"/>
      <c r="D6" s="5"/>
      <c r="E6" s="5"/>
      <c r="F6" s="17"/>
      <c r="G6" s="18"/>
      <c r="H6" s="22"/>
      <c r="I6" s="2"/>
      <c r="J6" s="2"/>
      <c r="K6" s="15"/>
      <c r="L6" s="14"/>
      <c r="M6" s="6"/>
      <c r="N6" s="4"/>
      <c r="O6" s="6"/>
      <c r="P6" s="4"/>
      <c r="Q6" s="10"/>
      <c r="R6" s="10">
        <v>1</v>
      </c>
      <c r="S6" s="11"/>
      <c r="T6" s="10"/>
      <c r="U6" s="10"/>
      <c r="V6" s="10"/>
      <c r="W6" s="12"/>
      <c r="X6" s="4"/>
      <c r="Y6" s="4"/>
      <c r="Z6" s="4"/>
      <c r="AA6" s="7"/>
      <c r="AB6" s="4"/>
    </row>
    <row r="7" spans="2:28" ht="24.95" customHeight="1" x14ac:dyDescent="0.15">
      <c r="B7" s="5"/>
      <c r="C7" s="5"/>
      <c r="D7" s="5"/>
      <c r="E7" s="5"/>
      <c r="F7" s="17"/>
      <c r="G7" s="18"/>
      <c r="H7" s="22"/>
      <c r="I7" s="2"/>
      <c r="J7" s="2"/>
      <c r="K7" s="15"/>
      <c r="L7" s="14"/>
      <c r="M7" s="6"/>
      <c r="N7" s="4"/>
      <c r="O7" s="6"/>
      <c r="P7" s="4"/>
      <c r="Q7" s="10"/>
      <c r="R7" s="10">
        <v>2</v>
      </c>
      <c r="S7" s="11"/>
      <c r="T7" s="10"/>
      <c r="U7" s="10"/>
      <c r="V7" s="10"/>
      <c r="W7" s="12"/>
      <c r="X7" s="4"/>
      <c r="Y7" s="4"/>
      <c r="Z7" s="4"/>
      <c r="AA7" s="7"/>
      <c r="AB7" s="4"/>
    </row>
    <row r="8" spans="2:28" ht="24.95" customHeight="1" x14ac:dyDescent="0.15">
      <c r="B8" s="5"/>
      <c r="C8" s="5"/>
      <c r="D8" s="5"/>
      <c r="E8" s="5"/>
      <c r="F8" s="17"/>
      <c r="G8" s="18"/>
      <c r="H8" s="22"/>
      <c r="I8" s="2"/>
      <c r="J8" s="2"/>
      <c r="K8" s="15"/>
      <c r="L8" s="14"/>
      <c r="M8" s="6"/>
      <c r="N8" s="4"/>
      <c r="O8" s="6"/>
      <c r="P8" s="4"/>
      <c r="Q8" s="10"/>
      <c r="R8" s="10"/>
      <c r="S8" s="11"/>
      <c r="T8" s="10"/>
      <c r="U8" s="10"/>
      <c r="V8" s="10"/>
      <c r="W8" s="12"/>
      <c r="X8" s="4"/>
      <c r="Y8" s="4"/>
      <c r="Z8" s="4"/>
      <c r="AA8" s="7"/>
      <c r="AB8" s="4"/>
    </row>
    <row r="9" spans="2:28" ht="24.95" customHeight="1" x14ac:dyDescent="0.15">
      <c r="B9" s="19" t="s">
        <v>25</v>
      </c>
      <c r="C9" s="5">
        <f>D9+J9</f>
        <v>4.8</v>
      </c>
      <c r="D9" s="5">
        <v>0</v>
      </c>
      <c r="E9" s="5">
        <v>0</v>
      </c>
      <c r="F9" s="17">
        <f>K9+E9</f>
        <v>9.0047999999999995</v>
      </c>
      <c r="G9" s="18">
        <f>1000/C9*F9</f>
        <v>1876</v>
      </c>
      <c r="H9" s="22">
        <v>5519</v>
      </c>
      <c r="I9" s="2" t="s">
        <v>0</v>
      </c>
      <c r="J9" s="2">
        <v>4.8</v>
      </c>
      <c r="K9" s="15">
        <f>L9*J9/1000</f>
        <v>9.0047999999999995</v>
      </c>
      <c r="L9" s="14">
        <f>N9+P9+Q9+R9+S9+T9+U9+V9</f>
        <v>1876</v>
      </c>
      <c r="M9" s="6">
        <f>N9/(1000/J9)</f>
        <v>0.48</v>
      </c>
      <c r="N9" s="4">
        <v>100</v>
      </c>
      <c r="O9" s="6">
        <f>P9/(1000/J9)</f>
        <v>0.48</v>
      </c>
      <c r="P9" s="4">
        <v>100</v>
      </c>
      <c r="Q9" s="10">
        <v>100</v>
      </c>
      <c r="R9" s="10">
        <v>100</v>
      </c>
      <c r="S9" s="11">
        <v>100</v>
      </c>
      <c r="T9" s="10">
        <v>100</v>
      </c>
      <c r="U9" s="10">
        <v>100</v>
      </c>
      <c r="V9" s="10">
        <f>X9*(1+W9)</f>
        <v>1176</v>
      </c>
      <c r="W9" s="12">
        <v>0.05</v>
      </c>
      <c r="X9" s="4">
        <f>Y9+Z9</f>
        <v>1120</v>
      </c>
      <c r="Y9" s="4">
        <v>100</v>
      </c>
      <c r="Z9" s="4">
        <f>AB9*(1+AA9)</f>
        <v>1020</v>
      </c>
      <c r="AA9" s="7">
        <v>0.02</v>
      </c>
      <c r="AB9" s="4">
        <v>1000</v>
      </c>
    </row>
    <row r="10" spans="2:28" ht="24.95" customHeight="1" x14ac:dyDescent="0.15">
      <c r="B10" s="19" t="s">
        <v>25</v>
      </c>
      <c r="C10" s="5">
        <f t="shared" ref="C10:C23" si="0">D10+J10</f>
        <v>5.0999999999999996</v>
      </c>
      <c r="D10" s="5">
        <v>0</v>
      </c>
      <c r="E10" s="5">
        <v>0</v>
      </c>
      <c r="F10" s="17">
        <f t="shared" ref="F10:F23" si="1">K10+E10</f>
        <v>9.5675999999999988</v>
      </c>
      <c r="G10" s="18">
        <f t="shared" ref="G10:G23" si="2">1000/C10*F10</f>
        <v>1876</v>
      </c>
      <c r="H10" s="22">
        <v>5525</v>
      </c>
      <c r="I10" s="2" t="s">
        <v>1</v>
      </c>
      <c r="J10" s="2">
        <v>5.0999999999999996</v>
      </c>
      <c r="K10" s="15">
        <f>L10*J10/1000</f>
        <v>9.5675999999999988</v>
      </c>
      <c r="L10" s="14">
        <f>N10+P10+Q10+R10+S10+T10+U10+V10</f>
        <v>1876</v>
      </c>
      <c r="M10" s="6">
        <f>N10/(1000/J10)</f>
        <v>0.51</v>
      </c>
      <c r="N10" s="4">
        <v>100</v>
      </c>
      <c r="O10" s="6">
        <f>P10/(1000/J10)</f>
        <v>0.51</v>
      </c>
      <c r="P10" s="4">
        <v>100</v>
      </c>
      <c r="Q10" s="10">
        <v>100</v>
      </c>
      <c r="R10" s="10">
        <v>100</v>
      </c>
      <c r="S10" s="11">
        <v>100</v>
      </c>
      <c r="T10" s="10">
        <v>100</v>
      </c>
      <c r="U10" s="10">
        <v>100</v>
      </c>
      <c r="V10" s="10">
        <f>X10*(1+W10)</f>
        <v>1176</v>
      </c>
      <c r="W10" s="12">
        <v>0.05</v>
      </c>
      <c r="X10" s="4">
        <f>Y10+Z10</f>
        <v>1120</v>
      </c>
      <c r="Y10" s="4">
        <v>100</v>
      </c>
      <c r="Z10" s="4">
        <f>AB10*(1+AA10)</f>
        <v>1020</v>
      </c>
      <c r="AA10" s="7">
        <v>0.02</v>
      </c>
      <c r="AB10" s="4">
        <v>1000</v>
      </c>
    </row>
    <row r="11" spans="2:28" ht="24.95" customHeight="1" x14ac:dyDescent="0.15">
      <c r="B11" s="19" t="s">
        <v>25</v>
      </c>
      <c r="C11" s="5">
        <f t="shared" si="0"/>
        <v>6</v>
      </c>
      <c r="D11" s="5">
        <v>0</v>
      </c>
      <c r="E11" s="5">
        <v>0</v>
      </c>
      <c r="F11" s="17">
        <f t="shared" si="1"/>
        <v>11.256</v>
      </c>
      <c r="G11" s="18">
        <f t="shared" si="2"/>
        <v>1876</v>
      </c>
      <c r="H11" s="22">
        <v>5532</v>
      </c>
      <c r="I11" s="2" t="s">
        <v>2</v>
      </c>
      <c r="J11" s="2">
        <v>6</v>
      </c>
      <c r="K11" s="15">
        <f t="shared" ref="K11:K23" si="3">L11*J11/1000</f>
        <v>11.256</v>
      </c>
      <c r="L11" s="14">
        <f t="shared" ref="L11:L23" si="4">N11+P11+Q11+R11+S11+T11+U11+V11</f>
        <v>1876</v>
      </c>
      <c r="M11" s="6">
        <f t="shared" ref="M11:M23" si="5">N11/(1000/J11)</f>
        <v>0.60000000000000009</v>
      </c>
      <c r="N11" s="4">
        <v>100</v>
      </c>
      <c r="O11" s="6">
        <f t="shared" ref="O11:O23" si="6">P11/(1000/J11)</f>
        <v>0.60000000000000009</v>
      </c>
      <c r="P11" s="4">
        <v>100</v>
      </c>
      <c r="Q11" s="10">
        <v>100</v>
      </c>
      <c r="R11" s="10">
        <v>100</v>
      </c>
      <c r="S11" s="11">
        <v>100</v>
      </c>
      <c r="T11" s="10">
        <v>100</v>
      </c>
      <c r="U11" s="10">
        <v>100</v>
      </c>
      <c r="V11" s="10">
        <f t="shared" ref="V11:V23" si="7">X11*(1+W11)</f>
        <v>1176</v>
      </c>
      <c r="W11" s="12">
        <v>0.05</v>
      </c>
      <c r="X11" s="4">
        <f t="shared" ref="X11:X23" si="8">Y11+Z11</f>
        <v>1120</v>
      </c>
      <c r="Y11" s="4">
        <v>100</v>
      </c>
      <c r="Z11" s="4">
        <f t="shared" ref="Z11:Z23" si="9">AB11*(1+AA11)</f>
        <v>1020</v>
      </c>
      <c r="AA11" s="7">
        <v>0.02</v>
      </c>
      <c r="AB11" s="4">
        <v>1000</v>
      </c>
    </row>
    <row r="12" spans="2:28" ht="24.95" customHeight="1" x14ac:dyDescent="0.15">
      <c r="B12" s="5"/>
      <c r="C12" s="5"/>
      <c r="D12" s="5"/>
      <c r="E12" s="5"/>
      <c r="F12" s="17"/>
      <c r="G12" s="18"/>
      <c r="H12" s="22"/>
      <c r="I12" s="2"/>
      <c r="J12" s="2"/>
      <c r="K12" s="15"/>
      <c r="L12" s="14"/>
      <c r="M12" s="6"/>
      <c r="N12" s="4"/>
      <c r="O12" s="6"/>
      <c r="P12" s="4"/>
      <c r="Q12" s="10"/>
      <c r="R12" s="10"/>
      <c r="S12" s="11"/>
      <c r="T12" s="10"/>
      <c r="U12" s="10"/>
      <c r="V12" s="10"/>
      <c r="W12" s="12"/>
      <c r="X12" s="4"/>
      <c r="Y12" s="4"/>
      <c r="Z12" s="4"/>
      <c r="AA12" s="7"/>
      <c r="AB12" s="4"/>
    </row>
    <row r="13" spans="2:28" ht="24.95" customHeight="1" x14ac:dyDescent="0.15">
      <c r="B13" s="5"/>
      <c r="C13" s="5"/>
      <c r="D13" s="5"/>
      <c r="E13" s="5"/>
      <c r="F13" s="17"/>
      <c r="G13" s="18"/>
      <c r="H13" s="22"/>
      <c r="I13" s="2"/>
      <c r="J13" s="2"/>
      <c r="K13" s="15"/>
      <c r="L13" s="14"/>
      <c r="M13" s="6"/>
      <c r="N13" s="4"/>
      <c r="O13" s="6"/>
      <c r="P13" s="4"/>
      <c r="Q13" s="10"/>
      <c r="R13" s="10"/>
      <c r="S13" s="11"/>
      <c r="T13" s="10"/>
      <c r="U13" s="10"/>
      <c r="V13" s="10"/>
      <c r="W13" s="12"/>
      <c r="X13" s="4"/>
      <c r="Y13" s="4"/>
      <c r="Z13" s="4"/>
      <c r="AA13" s="7"/>
      <c r="AB13" s="4"/>
    </row>
    <row r="14" spans="2:28" ht="24.95" customHeight="1" x14ac:dyDescent="0.15">
      <c r="B14" s="5"/>
      <c r="C14" s="5"/>
      <c r="D14" s="5"/>
      <c r="E14" s="5"/>
      <c r="F14" s="17"/>
      <c r="G14" s="18"/>
      <c r="H14" s="22"/>
      <c r="I14" s="2"/>
      <c r="J14" s="2"/>
      <c r="K14" s="15"/>
      <c r="L14" s="14"/>
      <c r="M14" s="6"/>
      <c r="N14" s="4"/>
      <c r="O14" s="6"/>
      <c r="P14" s="4"/>
      <c r="Q14" s="10"/>
      <c r="R14" s="10"/>
      <c r="S14" s="11"/>
      <c r="T14" s="10"/>
      <c r="U14" s="10"/>
      <c r="V14" s="10"/>
      <c r="W14" s="12"/>
      <c r="X14" s="4"/>
      <c r="Y14" s="4"/>
      <c r="Z14" s="4"/>
      <c r="AA14" s="7"/>
      <c r="AB14" s="4"/>
    </row>
    <row r="15" spans="2:28" ht="24.95" customHeight="1" x14ac:dyDescent="0.15">
      <c r="B15" s="20" t="s">
        <v>26</v>
      </c>
      <c r="C15" s="5">
        <f t="shared" si="0"/>
        <v>7</v>
      </c>
      <c r="D15" s="5">
        <v>0</v>
      </c>
      <c r="E15" s="5">
        <v>0</v>
      </c>
      <c r="F15" s="17">
        <f t="shared" si="1"/>
        <v>13.132</v>
      </c>
      <c r="G15" s="18">
        <f t="shared" si="2"/>
        <v>1876</v>
      </c>
      <c r="H15" s="22">
        <v>4213</v>
      </c>
      <c r="I15" s="2" t="s">
        <v>28</v>
      </c>
      <c r="J15" s="2">
        <v>7</v>
      </c>
      <c r="K15" s="15">
        <f t="shared" si="3"/>
        <v>13.132</v>
      </c>
      <c r="L15" s="14">
        <f t="shared" si="4"/>
        <v>1876</v>
      </c>
      <c r="M15" s="6">
        <f t="shared" si="5"/>
        <v>0.7</v>
      </c>
      <c r="N15" s="4">
        <v>100</v>
      </c>
      <c r="O15" s="6">
        <f t="shared" si="6"/>
        <v>0.7</v>
      </c>
      <c r="P15" s="4">
        <v>100</v>
      </c>
      <c r="Q15" s="10">
        <v>100</v>
      </c>
      <c r="R15" s="10">
        <v>100</v>
      </c>
      <c r="S15" s="11">
        <v>100</v>
      </c>
      <c r="T15" s="10">
        <v>100</v>
      </c>
      <c r="U15" s="10">
        <v>100</v>
      </c>
      <c r="V15" s="10">
        <f t="shared" si="7"/>
        <v>1176</v>
      </c>
      <c r="W15" s="12">
        <v>0.05</v>
      </c>
      <c r="X15" s="4">
        <f t="shared" si="8"/>
        <v>1120</v>
      </c>
      <c r="Y15" s="4">
        <v>100</v>
      </c>
      <c r="Z15" s="4">
        <f t="shared" si="9"/>
        <v>1020</v>
      </c>
      <c r="AA15" s="7">
        <v>0.02</v>
      </c>
      <c r="AB15" s="4">
        <v>1000</v>
      </c>
    </row>
    <row r="16" spans="2:28" ht="24.95" customHeight="1" x14ac:dyDescent="0.15">
      <c r="B16" s="20" t="s">
        <v>26</v>
      </c>
      <c r="C16" s="5">
        <f t="shared" si="0"/>
        <v>5.3</v>
      </c>
      <c r="D16" s="5">
        <v>0</v>
      </c>
      <c r="E16" s="5">
        <v>0</v>
      </c>
      <c r="F16" s="17">
        <f t="shared" si="1"/>
        <v>9.9428000000000001</v>
      </c>
      <c r="G16" s="18">
        <f t="shared" si="2"/>
        <v>1876</v>
      </c>
      <c r="H16" s="22">
        <v>4216</v>
      </c>
      <c r="I16" s="2" t="s">
        <v>29</v>
      </c>
      <c r="J16" s="2">
        <v>5.3</v>
      </c>
      <c r="K16" s="15">
        <f t="shared" si="3"/>
        <v>9.9428000000000001</v>
      </c>
      <c r="L16" s="14">
        <f t="shared" si="4"/>
        <v>1876</v>
      </c>
      <c r="M16" s="6">
        <f t="shared" si="5"/>
        <v>0.53</v>
      </c>
      <c r="N16" s="4">
        <v>100</v>
      </c>
      <c r="O16" s="6">
        <f t="shared" si="6"/>
        <v>0.53</v>
      </c>
      <c r="P16" s="4">
        <v>100</v>
      </c>
      <c r="Q16" s="10">
        <v>100</v>
      </c>
      <c r="R16" s="10">
        <v>100</v>
      </c>
      <c r="S16" s="11">
        <v>100</v>
      </c>
      <c r="T16" s="10">
        <v>100</v>
      </c>
      <c r="U16" s="10">
        <v>100</v>
      </c>
      <c r="V16" s="10">
        <f t="shared" si="7"/>
        <v>1176</v>
      </c>
      <c r="W16" s="12">
        <v>0.05</v>
      </c>
      <c r="X16" s="4">
        <f t="shared" si="8"/>
        <v>1120</v>
      </c>
      <c r="Y16" s="4">
        <v>100</v>
      </c>
      <c r="Z16" s="4">
        <f t="shared" si="9"/>
        <v>1020</v>
      </c>
      <c r="AA16" s="7">
        <v>0.02</v>
      </c>
      <c r="AB16" s="4">
        <v>1000</v>
      </c>
    </row>
    <row r="17" spans="2:28" ht="24.95" customHeight="1" x14ac:dyDescent="0.15">
      <c r="B17" s="20" t="s">
        <v>26</v>
      </c>
      <c r="C17" s="5">
        <f t="shared" si="0"/>
        <v>8</v>
      </c>
      <c r="D17" s="5">
        <v>0</v>
      </c>
      <c r="E17" s="5">
        <v>0</v>
      </c>
      <c r="F17" s="17">
        <f t="shared" si="1"/>
        <v>15.007999999999999</v>
      </c>
      <c r="G17" s="18">
        <f t="shared" si="2"/>
        <v>1876</v>
      </c>
      <c r="H17" s="22">
        <v>4219</v>
      </c>
      <c r="I17" s="2" t="s">
        <v>30</v>
      </c>
      <c r="J17" s="2">
        <v>8</v>
      </c>
      <c r="K17" s="15">
        <f t="shared" si="3"/>
        <v>15.007999999999999</v>
      </c>
      <c r="L17" s="14">
        <f t="shared" si="4"/>
        <v>1876</v>
      </c>
      <c r="M17" s="6">
        <f t="shared" si="5"/>
        <v>0.8</v>
      </c>
      <c r="N17" s="4">
        <v>100</v>
      </c>
      <c r="O17" s="6">
        <f t="shared" si="6"/>
        <v>0.8</v>
      </c>
      <c r="P17" s="4">
        <v>100</v>
      </c>
      <c r="Q17" s="10">
        <v>100</v>
      </c>
      <c r="R17" s="10">
        <v>100</v>
      </c>
      <c r="S17" s="11">
        <v>100</v>
      </c>
      <c r="T17" s="10">
        <v>100</v>
      </c>
      <c r="U17" s="10">
        <v>100</v>
      </c>
      <c r="V17" s="10">
        <f t="shared" si="7"/>
        <v>1176</v>
      </c>
      <c r="W17" s="12">
        <v>0.05</v>
      </c>
      <c r="X17" s="4">
        <f t="shared" si="8"/>
        <v>1120</v>
      </c>
      <c r="Y17" s="4">
        <v>100</v>
      </c>
      <c r="Z17" s="4">
        <f t="shared" si="9"/>
        <v>1020</v>
      </c>
      <c r="AA17" s="7">
        <v>0.02</v>
      </c>
      <c r="AB17" s="4">
        <v>1000</v>
      </c>
    </row>
    <row r="18" spans="2:28" ht="24.95" customHeight="1" x14ac:dyDescent="0.15">
      <c r="B18" s="20"/>
      <c r="C18" s="5"/>
      <c r="D18" s="5"/>
      <c r="E18" s="5"/>
      <c r="F18" s="17"/>
      <c r="G18" s="18"/>
      <c r="H18" s="22"/>
      <c r="I18" s="2"/>
      <c r="J18" s="2"/>
      <c r="K18" s="15"/>
      <c r="L18" s="14"/>
      <c r="M18" s="6"/>
      <c r="N18" s="4"/>
      <c r="O18" s="6"/>
      <c r="P18" s="4"/>
      <c r="Q18" s="10"/>
      <c r="R18" s="10"/>
      <c r="S18" s="11"/>
      <c r="T18" s="10"/>
      <c r="U18" s="10"/>
      <c r="V18" s="10"/>
      <c r="W18" s="12"/>
      <c r="X18" s="4"/>
      <c r="Y18" s="4"/>
      <c r="Z18" s="4"/>
      <c r="AA18" s="7"/>
      <c r="AB18" s="4"/>
    </row>
    <row r="19" spans="2:28" ht="24.95" customHeight="1" x14ac:dyDescent="0.15">
      <c r="B19" s="20"/>
      <c r="C19" s="5"/>
      <c r="D19" s="5"/>
      <c r="E19" s="5"/>
      <c r="F19" s="17"/>
      <c r="G19" s="18"/>
      <c r="H19" s="22"/>
      <c r="I19" s="2"/>
      <c r="J19" s="2"/>
      <c r="K19" s="15"/>
      <c r="L19" s="14"/>
      <c r="M19" s="6"/>
      <c r="N19" s="4"/>
      <c r="O19" s="6"/>
      <c r="P19" s="4"/>
      <c r="Q19" s="10"/>
      <c r="R19" s="10"/>
      <c r="S19" s="11"/>
      <c r="T19" s="10"/>
      <c r="U19" s="10"/>
      <c r="V19" s="10"/>
      <c r="W19" s="12"/>
      <c r="X19" s="4"/>
      <c r="Y19" s="4"/>
      <c r="Z19" s="4"/>
      <c r="AA19" s="7"/>
      <c r="AB19" s="4"/>
    </row>
    <row r="20" spans="2:28" ht="24.95" customHeight="1" x14ac:dyDescent="0.15">
      <c r="B20" s="20"/>
      <c r="C20" s="5"/>
      <c r="D20" s="5"/>
      <c r="E20" s="5"/>
      <c r="F20" s="17"/>
      <c r="G20" s="18"/>
      <c r="H20" s="22"/>
      <c r="I20" s="2"/>
      <c r="J20" s="2"/>
      <c r="K20" s="15"/>
      <c r="L20" s="14"/>
      <c r="M20" s="6"/>
      <c r="N20" s="4"/>
      <c r="O20" s="6"/>
      <c r="P20" s="4"/>
      <c r="Q20" s="10"/>
      <c r="R20" s="10"/>
      <c r="S20" s="11"/>
      <c r="T20" s="10"/>
      <c r="U20" s="10"/>
      <c r="V20" s="10"/>
      <c r="W20" s="12"/>
      <c r="X20" s="4"/>
      <c r="Y20" s="4"/>
      <c r="Z20" s="4"/>
      <c r="AA20" s="7"/>
      <c r="AB20" s="4"/>
    </row>
    <row r="21" spans="2:28" ht="24.95" customHeight="1" x14ac:dyDescent="0.15">
      <c r="B21" s="20"/>
      <c r="C21" s="5"/>
      <c r="D21" s="5"/>
      <c r="E21" s="5"/>
      <c r="F21" s="17"/>
      <c r="G21" s="18"/>
      <c r="H21" s="22"/>
      <c r="I21" s="2"/>
      <c r="J21" s="2"/>
      <c r="K21" s="15"/>
      <c r="L21" s="14"/>
      <c r="M21" s="6"/>
      <c r="N21" s="4"/>
      <c r="O21" s="6"/>
      <c r="P21" s="4"/>
      <c r="Q21" s="10"/>
      <c r="R21" s="10"/>
      <c r="S21" s="11"/>
      <c r="T21" s="10"/>
      <c r="U21" s="10"/>
      <c r="V21" s="10"/>
      <c r="W21" s="12"/>
      <c r="X21" s="4"/>
      <c r="Y21" s="4"/>
      <c r="Z21" s="4"/>
      <c r="AA21" s="7"/>
      <c r="AB21" s="4"/>
    </row>
    <row r="22" spans="2:28" ht="24.95" customHeight="1" x14ac:dyDescent="0.15">
      <c r="B22" s="20" t="s">
        <v>18</v>
      </c>
      <c r="C22" s="5">
        <f t="shared" si="0"/>
        <v>6</v>
      </c>
      <c r="D22" s="5">
        <v>0</v>
      </c>
      <c r="E22" s="5">
        <v>0</v>
      </c>
      <c r="F22" s="17">
        <f t="shared" si="1"/>
        <v>11.256</v>
      </c>
      <c r="G22" s="18">
        <f t="shared" si="2"/>
        <v>1876</v>
      </c>
      <c r="H22" s="22">
        <v>4816</v>
      </c>
      <c r="I22" s="2" t="s">
        <v>31</v>
      </c>
      <c r="J22" s="2">
        <v>6</v>
      </c>
      <c r="K22" s="15">
        <f t="shared" si="3"/>
        <v>11.256</v>
      </c>
      <c r="L22" s="14">
        <f t="shared" si="4"/>
        <v>1876</v>
      </c>
      <c r="M22" s="6">
        <f t="shared" si="5"/>
        <v>0.60000000000000009</v>
      </c>
      <c r="N22" s="4">
        <v>100</v>
      </c>
      <c r="O22" s="6">
        <f t="shared" si="6"/>
        <v>0.60000000000000009</v>
      </c>
      <c r="P22" s="4">
        <v>100</v>
      </c>
      <c r="Q22" s="10">
        <v>100</v>
      </c>
      <c r="R22" s="10">
        <v>100</v>
      </c>
      <c r="S22" s="11">
        <v>100</v>
      </c>
      <c r="T22" s="10">
        <v>100</v>
      </c>
      <c r="U22" s="10">
        <v>100</v>
      </c>
      <c r="V22" s="10">
        <f t="shared" si="7"/>
        <v>1176</v>
      </c>
      <c r="W22" s="12">
        <v>0.05</v>
      </c>
      <c r="X22" s="4">
        <f t="shared" si="8"/>
        <v>1120</v>
      </c>
      <c r="Y22" s="4">
        <v>100</v>
      </c>
      <c r="Z22" s="4">
        <f t="shared" si="9"/>
        <v>1020</v>
      </c>
      <c r="AA22" s="7">
        <v>0.02</v>
      </c>
      <c r="AB22" s="4">
        <v>1000</v>
      </c>
    </row>
    <row r="23" spans="2:28" ht="24.95" customHeight="1" x14ac:dyDescent="0.15">
      <c r="B23" s="20" t="s">
        <v>18</v>
      </c>
      <c r="C23" s="5">
        <f t="shared" si="0"/>
        <v>4</v>
      </c>
      <c r="D23" s="5">
        <v>0</v>
      </c>
      <c r="E23" s="5">
        <v>0</v>
      </c>
      <c r="F23" s="17">
        <f t="shared" si="1"/>
        <v>7.5039999999999996</v>
      </c>
      <c r="G23" s="18">
        <f t="shared" si="2"/>
        <v>1876</v>
      </c>
      <c r="H23" s="22">
        <v>4819</v>
      </c>
      <c r="I23" s="2" t="s">
        <v>32</v>
      </c>
      <c r="J23" s="2">
        <v>4</v>
      </c>
      <c r="K23" s="15">
        <f t="shared" si="3"/>
        <v>7.5039999999999996</v>
      </c>
      <c r="L23" s="14">
        <f t="shared" si="4"/>
        <v>1876</v>
      </c>
      <c r="M23" s="6">
        <f t="shared" si="5"/>
        <v>0.4</v>
      </c>
      <c r="N23" s="4">
        <v>100</v>
      </c>
      <c r="O23" s="6">
        <f t="shared" si="6"/>
        <v>0.4</v>
      </c>
      <c r="P23" s="4">
        <v>100</v>
      </c>
      <c r="Q23" s="10">
        <v>100</v>
      </c>
      <c r="R23" s="10">
        <v>100</v>
      </c>
      <c r="S23" s="11">
        <v>100</v>
      </c>
      <c r="T23" s="10">
        <v>100</v>
      </c>
      <c r="U23" s="10">
        <v>100</v>
      </c>
      <c r="V23" s="10">
        <f t="shared" si="7"/>
        <v>1176</v>
      </c>
      <c r="W23" s="12">
        <v>0.05</v>
      </c>
      <c r="X23" s="4">
        <f t="shared" si="8"/>
        <v>1120</v>
      </c>
      <c r="Y23" s="4">
        <v>100</v>
      </c>
      <c r="Z23" s="4">
        <f t="shared" si="9"/>
        <v>1020</v>
      </c>
      <c r="AA23" s="7">
        <v>0.02</v>
      </c>
      <c r="AB23" s="4">
        <v>1000</v>
      </c>
    </row>
  </sheetData>
  <customSheetViews>
    <customSheetView guid="{349A4273-C064-4BBD-89D5-8D47125A384D}" scale="60" showPageBreaks="1" view="pageBreakPreview">
      <selection activeCell="I6" sqref="I6"/>
      <colBreaks count="2" manualBreakCount="2">
        <brk id="12" max="22" man="1"/>
        <brk id="19" max="1048575" man="1"/>
      </colBreaks>
      <pageMargins left="0.75" right="0.75" top="1" bottom="1" header="0.5" footer="0.5"/>
      <pageSetup paperSize="9" scale="66" orientation="portrait" r:id="rId1"/>
    </customSheetView>
  </customSheetViews>
  <phoneticPr fontId="1" type="noConversion"/>
  <pageMargins left="0.75" right="0.75" top="1" bottom="1" header="0.5" footer="0.5"/>
  <pageSetup paperSize="9" scale="66" orientation="portrait" r:id="rId2"/>
  <colBreaks count="2" manualBreakCount="2">
    <brk id="12" max="22" man="1"/>
    <brk id="19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349A4273-C064-4BBD-89D5-8D47125A384D}">
      <pageMargins left="0.75" right="0.75" top="1" bottom="1" header="0.5" footer="0.5"/>
    </customSheetView>
  </customSheetView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六钻价格表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Administrator</cp:lastModifiedBy>
  <dcterms:created xsi:type="dcterms:W3CDTF">2018-07-23T11:26:00Z</dcterms:created>
  <dcterms:modified xsi:type="dcterms:W3CDTF">2019-03-26T13:43:30Z</dcterms:modified>
</cp:coreProperties>
</file>